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4550" windowHeight="9735" tabRatio="831" activeTab="3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definedNames>
    <definedName name="OLE_LINK1" localSheetId="9">'8'!#REF!</definedName>
    <definedName name="_xlnm.Print_Area" localSheetId="3">'2'!$A$1:$C$49</definedName>
    <definedName name="_xlnm.Print_Area" localSheetId="1">'Стандарт раскрытия информации'!$A$1:$G$60</definedName>
  </definedNames>
  <calcPr fullCalcOnLoad="1"/>
</workbook>
</file>

<file path=xl/sharedStrings.xml><?xml version="1.0" encoding="utf-8"?>
<sst xmlns="http://schemas.openxmlformats.org/spreadsheetml/2006/main" count="367" uniqueCount="258">
  <si>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</si>
  <si>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</si>
  <si>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</si>
  <si>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</si>
  <si>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</si>
  <si>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</si>
  <si>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об инвестиционных программах и отчетах об их реализации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</si>
  <si>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</si>
  <si>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</si>
  <si>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мероприятий, связанных с подключением к системе теплоснабжения</t>
  </si>
  <si>
    <t>Информация к раскрытию</t>
  </si>
  <si>
    <t>Содержание информации</t>
  </si>
  <si>
    <t>а) об утвержденных тарифах на тепловую энергию (мощность);</t>
  </si>
  <si>
    <t>б) об утвержденных тарифах на передачу тепловой энергии (мощности);</t>
  </si>
  <si>
    <t>в) об утвержденных надбавках к ценам (тарифам) на тепловую энергию для потребителей;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</si>
  <si>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</t>
  </si>
  <si>
    <t>д) об утвержденных тарифах на подключение создаваемых (реконструируемых) объектов недвижимости к системе теплоснабжения;</t>
  </si>
  <si>
    <t>е) об утвержденных тарифах регулируемых организаций на подключение к системе теплоснабжения.</t>
  </si>
  <si>
    <t>В отношении каждой из групп сведений, указанных в 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</t>
  </si>
  <si>
    <t>а) о виде регулируемой деятельности (производство, передача и сбыт тепловой энергии);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</si>
  <si>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</si>
  <si>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</si>
  <si>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</si>
  <si>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</si>
  <si>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 объеме приобретения электрической энергии;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</si>
  <si>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</si>
  <si>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</si>
  <si>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</si>
  <si>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</si>
  <si>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</si>
  <si>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</si>
  <si>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</si>
  <si>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</si>
  <si>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</si>
  <si>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д) о чистой прибыли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</si>
  <si>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</si>
  <si>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</si>
  <si>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з) об установленной тепловой мощности (Гкал/ч);</t>
  </si>
  <si>
    <t>и) о присоединенной нагрузке (Гкал/ч);</t>
  </si>
  <si>
    <t>к) об объеме вырабатываемой регулируемой организацией тепловой энергии (тыс. Гкал);</t>
  </si>
  <si>
    <t>л) об объеме покупаемой регулируемой организацией тепловой энергии (тыс. Гкал);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</si>
  <si>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</t>
  </si>
  <si>
    <t>н) о технологических потерях тепловой энергии при передаче по тепловым сетям (процентов);</t>
  </si>
  <si>
    <t>о) о протяженности магистральных сетей и тепловых вводов (в однотрубном исчислении) (км);</t>
  </si>
  <si>
    <t>п) о протяженности разводящих сетей (в однотрубном исчислении) (км);</t>
  </si>
  <si>
    <t>р) о количестве теплоэлектростанций (штук);</t>
  </si>
  <si>
    <t>с) о количестве тепловых станций и котельных (штук);</t>
  </si>
  <si>
    <t>т) о количестве тепловых пунктов (штук);</t>
  </si>
  <si>
    <t>у) о среднесписочной численности основного производственного персонала (человек);</t>
  </si>
  <si>
    <t>ф) об удельном расходе условного топлива на единицу тепловой энергии, отпускаемой в тепловую сеть (кг у. т./Гкал);</t>
  </si>
  <si>
    <t>х) об удельном расходе электрической энергии на единицу тепловой энергии, отпускаемой в тепловую сеть (тыс. кВт·ч/Гкал);</t>
  </si>
  <si>
    <t>ц) об удельном расходе холодной воды на единицу тепловой энергии, отпускаемой в тепловую сеть (куб. м/Гкал).</t>
  </si>
  <si>
    <t>а) о количестве аварий на системах теплоснабжения (единиц на км);</t>
  </si>
  <si>
    <t>б) о количестве часов (суммарно за календарный год), 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</t>
  </si>
  <si>
    <t>в) о 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помещениях.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</si>
  <si>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</si>
  <si>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</si>
  <si>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</si>
  <si>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</si>
  <si>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</si>
  <si>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В официальных печатных изданиях сведения, указанные в подпунктах "в" - "д" пункта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</t>
  </si>
  <si>
    <t>а) о количестве поданных и зарегистрированных заявок на подключение к системе теплоснабжения;</t>
  </si>
  <si>
    <t>б) о количестве исполненных заявок на подключение к системе теплоснабжения;</t>
  </si>
  <si>
    <t>в) о количестве заявок на подключение к системе теплоснабжения, по которым принято решение об отказе в подключении;</t>
  </si>
  <si>
    <t>г) о резерве мощности системы теплоснабжения. При использовании регулируемыми организациями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</si>
  <si>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</t>
  </si>
  <si>
    <t>а) форму заявки на подключение к системе теплоснабжения;</t>
  </si>
  <si>
    <t>б) перечень и формы документов, представляемых одновременно с заявкой на подключение к системе теплоснабжения;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</si>
  <si>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</si>
  <si>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теплоснабжения.</t>
  </si>
  <si>
    <t>Срок размещения информации</t>
  </si>
  <si>
    <t>Ежеквартально</t>
  </si>
  <si>
    <t xml:space="preserve"> Не позднее 30 дней со дня сдачи годового бухгалтерского баланса в налоговые органы </t>
  </si>
  <si>
    <t>Стандарт раскрытия информации в сфере оказания услуг по передаче тепловой энергии (в соответствии с Постановлением № 1140 от 30.12.2011)</t>
  </si>
  <si>
    <t>Информация о тарифе на тепловую энергию и надбавках 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</si>
  <si>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</si>
  <si>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</si>
  <si>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</si>
  <si>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</si>
  <si>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</si>
  <si>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</si>
  <si>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</si>
  <si>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</si>
  <si>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Тариф на тепловую энергию (мощность)</t>
  </si>
  <si>
    <t>Тариф на передачу тепловой энергии (мощности)</t>
  </si>
  <si>
    <t>Надбавки к ценам (тарифам) на тепловую энергию для потребителей</t>
  </si>
  <si>
    <t>Надбавки к тарифам регулируемых организаций на тепловую энергию и надбавках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</si>
  <si>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</si>
  <si>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на подключение к системе теплоснабжения</t>
  </si>
  <si>
    <t>-</t>
  </si>
  <si>
    <t>Информация об основных показателях финансово-хозяйственной деятельности организации</t>
  </si>
  <si>
    <t>в) себестоимость производимых товаров (оказываемых услуг) по регулируемому виду деятельности (тыс. рублей):</t>
  </si>
  <si>
    <t>средневзвешанная стоимость 1кВт*ч</t>
  </si>
  <si>
    <t>объём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</si>
  <si>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</si>
  <si>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</si>
  <si>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топливо с указанием по каждому виду топлива стоимости (за единицу объема), объема и способа его приобретения</t>
  </si>
  <si>
    <t>расходы на покупаемую тепловую энергию (мощность)</t>
  </si>
  <si>
    <t>б) выручка от регулируемой деятельности (тыс. рублей)</t>
  </si>
  <si>
    <t>а) вид регулируемой деятельности (производство, передача и сбыт тепловой энергии)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</si>
  <si>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</si>
  <si>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</si>
  <si>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</si>
  <si>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</si>
  <si>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</si>
  <si>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</si>
  <si>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</si>
  <si>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</si>
  <si>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</si>
  <si>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(тыс.руб.),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</si>
  <si>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</si>
  <si>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е) изменение стоимости основных фондов (тыс.руб.), в том числе:</t>
  </si>
  <si>
    <t>по приборам учета (тыс. Гкал)</t>
  </si>
  <si>
    <t>по нормативам (тыс. Гкал)</t>
  </si>
  <si>
    <t>л) объём покупаемой регулируемой организацией тепловой энергии (тыс. Гкал)</t>
  </si>
  <si>
    <t>к) объём вырабатываемой регулируемой организацией тепловой энергии (тыс. Гкал)</t>
  </si>
  <si>
    <t>и) присоединенная нагрузка (Гкал/ч)</t>
  </si>
  <si>
    <t>з) установленная тепловая мощность (Гкал/ч)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</si>
  <si>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</si>
  <si>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за счет ввода (вывода) их из эксплуатации (тыс. руб)</t>
  </si>
  <si>
    <t>м) объём тепловой энергии, отпускаемой потребителям (тыс. Гкал), в том числе:</t>
  </si>
  <si>
    <t>о) протяжённость магистральных сетей и тепловых вводов (в однотрубном исчислении) (км)</t>
  </si>
  <si>
    <t>н) технологические потери тепловой энергии при передаче по тепловым сетям (процентов)</t>
  </si>
  <si>
    <t>п) протяжённость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</si>
  <si>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</si>
  <si>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</si>
  <si>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</si>
  <si>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</si>
  <si>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 т./Гкал)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</si>
  <si>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</si>
  <si>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</si>
  <si>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 всего, в том числе:</t>
  </si>
  <si>
    <t>Уголь</t>
  </si>
  <si>
    <t>Расходы на уголи, тыс.руб.</t>
  </si>
  <si>
    <t>Цена топлива (руб./т.)</t>
  </si>
  <si>
    <t>Объём топлива (т.)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</si>
  <si>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</si>
  <si>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</si>
  <si>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</si>
  <si>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учётом нерегулируемой цены</t>
  </si>
  <si>
    <t>Объём топлива (тыс.м3)</t>
  </si>
  <si>
    <t>Газ по регулируемой цене</t>
  </si>
  <si>
    <t>Расходы на природный газ по регулируемой цене, тыс.руб.</t>
  </si>
  <si>
    <t>Газ по нерегулируемой цене</t>
  </si>
  <si>
    <t>Расходы на природный газ по нерегулируемой цене, тыс.руб.</t>
  </si>
  <si>
    <t>Газ сжиженный</t>
  </si>
  <si>
    <t>Цена топлива (руб./тыс.м3) в том числе</t>
  </si>
  <si>
    <t>Мазут</t>
  </si>
  <si>
    <t>Расходы на мазут, тыс.руб.</t>
  </si>
  <si>
    <t>Расходы на сжиженный газ, тыс.руб.</t>
  </si>
  <si>
    <t>Цена топлива (руб./т.)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</si>
  <si>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</si>
  <si>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</si>
  <si>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</si>
  <si>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</si>
  <si>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</si>
  <si>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</si>
  <si>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</si>
  <si>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</si>
  <si>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</si>
  <si>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</si>
  <si>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</si>
  <si>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</si>
  <si>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</si>
  <si>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</si>
  <si>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</si>
  <si>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</si>
  <si>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</si>
  <si>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</si>
  <si>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</si>
  <si>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Объём энергии (тыс.кВт*ч)</t>
  </si>
  <si>
    <t>Прочие виды топлива</t>
  </si>
  <si>
    <t>Расходы на топливо, тыс.руб.</t>
  </si>
  <si>
    <t>Дирекция по экономике и финансам</t>
  </si>
  <si>
    <t>п.а-ж - Дирекция по экономике и финансам      п.з-ц - Управление главного энергетика Сервисно-технического центра</t>
  </si>
  <si>
    <t>Управление главного энергетика Сервисно-технического центра</t>
  </si>
  <si>
    <t>Пункт стандарта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</si>
  <si>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</si>
  <si>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 xml:space="preserve">;                                                            2. Не позднее 30 дней со дня сдачи годового бухгалтерского баланса в налоговые органы </t>
    </r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</si>
  <si>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</si>
  <si>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</si>
  <si>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</si>
  <si>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</si>
  <si>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</si>
  <si>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сезон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</si>
  <si>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</si>
  <si>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 затронутых ограничениями подачи тепловой энергии</t>
  </si>
  <si>
    <t>Информация об инвестиционных программах и отчётах об их реализации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</si>
  <si>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</si>
  <si>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</si>
  <si>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</si>
  <si>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</si>
  <si>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</si>
  <si>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Раскрытия информации в сфере оказания услуг по передаче тепловой энергии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</si>
  <si>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</si>
  <si>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</si>
  <si>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Порядок выполнения технологических, технических и других мероприятий, связанных с подключением к системе теплоснабжения</t>
  </si>
  <si>
    <t>1. Форма заявки на подключение к системе теплоснабжения.</t>
  </si>
  <si>
    <t>4. Телефоны и адреса службы, ответственной за прием и обработку заявок на подключение к системе теплоснабжения.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</si>
  <si>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</si>
  <si>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2. Перечень и формы документов, представляемых одновременно с заявкой на подключение к системе теплоснабжения.</t>
  </si>
  <si>
    <t>без учета каллорийности сгорания</t>
  </si>
  <si>
    <t>без учета НДС</t>
  </si>
  <si>
    <t>* копии учредительных документов, а также документы, подтверждающие полномочия лица, подписавшего запрос;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</si>
  <si>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</si>
  <si>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</si>
  <si>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сведения о заявителе: почтовый адрес, телефон (факс);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</si>
  <si>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</si>
  <si>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</si>
  <si>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Начальнику УГЭ-главному энергетику</t>
  </si>
  <si>
    <t>ФИО</t>
  </si>
  <si>
    <t>Начальнику Управления по корпоративным и правовым вопросам</t>
  </si>
  <si>
    <t xml:space="preserve"> МП</t>
  </si>
  <si>
    <t xml:space="preserve">Руководитель                                                                         ФИО                            </t>
  </si>
  <si>
    <t xml:space="preserve">Письмо на фирменном бланке Заявителя </t>
  </si>
  <si>
    <t xml:space="preserve">         Прошу выдать технические условия и заключить договор на отпуск тепловой энергии для помещения высотой____м, площадью_______кв. м, расположенном в ____________.  Расчет необходимой нагрузки прилагается.                                                                                  </t>
  </si>
  <si>
    <t>Начальник УГЭ - главный энергетик    - 298-93-89</t>
  </si>
  <si>
    <t>технический отдел  - 298-93-92</t>
  </si>
  <si>
    <t>исполнитель: _____________________________тел.______________</t>
  </si>
  <si>
    <t>Затраты на реализацию инвестиционных программ в формировании тарифа не участвуют</t>
  </si>
  <si>
    <t>нет</t>
  </si>
  <si>
    <t>Адрес: г.Новосибирск, ул.Сибиряков-Гвардейцев,56</t>
  </si>
  <si>
    <t xml:space="preserve">Типовой договор на пользование энергоресурсами - </t>
  </si>
  <si>
    <t>Период действия тарифа</t>
  </si>
  <si>
    <t>Наименование тарифа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</si>
  <si>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>;                                                           2. Не позднее 30 дней со дня сдачи годового бухгалтерского баланса в налоговые органы</t>
    </r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</si>
  <si>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</si>
  <si>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</si>
  <si>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</si>
  <si>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</si>
  <si>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</si>
  <si>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</si>
  <si>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</si>
  <si>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</si>
  <si>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</si>
  <si>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</si>
  <si>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1 114,77 руб./Гкал (без НДС)</t>
  </si>
  <si>
    <t>х) удельный расход электрической энергии на единицу тепловой энергии, отпускаемой в тепловую сеть (тыс. кВт·ч/Гкал)</t>
  </si>
  <si>
    <t>НПО "ЭЛСИБ" ПАО
Генеральный директор Общества Безмельницын Дмитрий Аркадьевич</t>
  </si>
  <si>
    <t>Приказ от 20.11.2015  №289-ТЭ</t>
  </si>
  <si>
    <t>с 01.01.2016 по 31.12.2016</t>
  </si>
  <si>
    <t>01.01.2016 - 30.06.2016</t>
  </si>
  <si>
    <t>01.07.2016 - 31.12.2016</t>
  </si>
  <si>
    <t>1 158,91 руб./Гкал (без НДС)</t>
  </si>
  <si>
    <t>НПО "ЭЛСИБ" ПАО</t>
  </si>
  <si>
    <t>Плановый показатель на 2016 год</t>
  </si>
  <si>
    <t>1 квартал 2016</t>
  </si>
  <si>
    <t>2 квартал 2016</t>
  </si>
  <si>
    <t>3 квартал 2016</t>
  </si>
  <si>
    <t>4 квартал 2016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</si>
  <si>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</si>
  <si>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Тепловая энергия</t>
  </si>
  <si>
    <t>Показатель 2016 (факт)</t>
  </si>
  <si>
    <t>Фактический показатель за 2016 год</t>
  </si>
  <si>
    <t>http://elsib.ru/ru/aktsioneram-i-investoram/raskrytie-informatsii/buhgalterskaya-otchetnost/
http://www.e-disclosure.ru/portal/company.aspx?id=4966</t>
  </si>
  <si>
    <t>Показатель 2016 (план)</t>
  </si>
  <si>
    <t>покупка</t>
  </si>
  <si>
    <t>http://elsib.ru/ru/o-kompanii/reguliruemye-vidy-deyatelnosti/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</si>
</sst>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"/>
    <numFmt numFmtId="172" formatCode="#,##0.000"/>
    <numFmt numFmtId="173" formatCode="#,##0.0000"/>
    <numFmt numFmtId="174" formatCode="#,##0.00000"/>
    <numFmt numFmtId="175" formatCode="0.00000000"/>
    <numFmt numFmtId="176" formatCode="0.0000000"/>
    <numFmt numFmtId="177" formatCode="0.000000"/>
    <numFmt numFmtId="178" formatCode="0.00000"/>
    <numFmt numFmtId="179" formatCode="#,##0.00;[Red]\-#,##0.00"/>
    <numFmt numFmtId="180" formatCode="#,##0.00_ ;\-#,##0.00\ "/>
    <numFmt numFmtId="181" formatCode="#,##0.000_ ;\-#,##0.000\ "/>
    <numFmt numFmtId="182" formatCode="#,##0.0000_ ;\-#,##0.0000\ "/>
    <numFmt numFmtId="183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 horizontal="justify" vertical="center"/>
    </xf>
    <xf numFmtId="0" fontId="48" fillId="33" borderId="10" xfId="0" applyFont="1" applyFill="1" applyBorder="1" applyAlignment="1">
      <alignment horizontal="left" vertical="center" wrapText="1" indent="3"/>
    </xf>
    <xf numFmtId="0" fontId="48" fillId="33" borderId="10" xfId="0" applyFont="1" applyFill="1" applyBorder="1" applyAlignment="1">
      <alignment horizontal="justify"/>
    </xf>
    <xf numFmtId="0" fontId="48" fillId="33" borderId="10" xfId="0" applyFont="1" applyFill="1" applyBorder="1" applyAlignment="1">
      <alignment horizontal="left" vertical="center" wrapText="1" indent="2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2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 indent="5"/>
    </xf>
    <xf numFmtId="0" fontId="48" fillId="33" borderId="10" xfId="0" applyFont="1" applyFill="1" applyBorder="1" applyAlignment="1">
      <alignment horizontal="left" vertical="center" indent="2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vertical="center" wrapText="1"/>
    </xf>
    <xf numFmtId="0" fontId="50" fillId="0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justify"/>
    </xf>
    <xf numFmtId="0" fontId="48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justify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justify" wrapText="1"/>
    </xf>
    <xf numFmtId="0" fontId="48" fillId="0" borderId="10" xfId="0" applyFont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left"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171" fontId="48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Fill="1" applyAlignment="1">
      <alignment/>
    </xf>
    <xf numFmtId="180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9" fontId="48" fillId="0" borderId="10" xfId="57" applyFont="1" applyFill="1" applyBorder="1" applyAlignment="1">
      <alignment/>
    </xf>
    <xf numFmtId="4" fontId="48" fillId="0" borderId="10" xfId="0" applyNumberFormat="1" applyFont="1" applyFill="1" applyBorder="1" applyAlignment="1">
      <alignment horizontal="center"/>
    </xf>
    <xf numFmtId="183" fontId="48" fillId="0" borderId="10" xfId="0" applyNumberFormat="1" applyFont="1" applyFill="1" applyBorder="1" applyAlignment="1">
      <alignment horizontal="center"/>
    </xf>
    <xf numFmtId="0" fontId="48" fillId="8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33" fillId="0" borderId="10" xfId="42" applyFill="1" applyBorder="1" applyAlignment="1" applyProtection="1">
      <alignment horizontal="center" vertical="center" wrapText="1"/>
      <protection/>
    </xf>
    <xf numFmtId="170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52" fillId="0" borderId="0" xfId="42" applyFont="1" applyAlignment="1" applyProtection="1">
      <alignment horizontal="left" vertical="center" wrapText="1"/>
      <protection/>
    </xf>
    <xf numFmtId="0" fontId="52" fillId="0" borderId="0" xfId="42" applyFont="1" applyAlignment="1" applyProtection="1">
      <alignment horizontal="left" vertical="center"/>
      <protection/>
    </xf>
    <xf numFmtId="0" fontId="47" fillId="0" borderId="1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left" vertical="center" wrapText="1"/>
    </xf>
    <xf numFmtId="0" fontId="48" fillId="2" borderId="18" xfId="0" applyFont="1" applyFill="1" applyBorder="1" applyAlignment="1">
      <alignment horizontal="left" vertical="center" wrapText="1"/>
    </xf>
    <xf numFmtId="0" fontId="48" fillId="2" borderId="19" xfId="0" applyFont="1" applyFill="1" applyBorder="1" applyAlignment="1">
      <alignment horizontal="left" vertical="center" wrapText="1"/>
    </xf>
    <xf numFmtId="0" fontId="48" fillId="2" borderId="18" xfId="0" applyFont="1" applyFill="1" applyBorder="1" applyAlignment="1">
      <alignment horizontal="left" vertical="center"/>
    </xf>
    <xf numFmtId="0" fontId="48" fillId="2" borderId="19" xfId="0" applyFont="1" applyFill="1" applyBorder="1" applyAlignment="1">
      <alignment horizontal="left" vertical="center"/>
    </xf>
    <xf numFmtId="0" fontId="48" fillId="2" borderId="17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2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3" fillId="0" borderId="0" xfId="42" applyAlignment="1" applyProtection="1">
      <alignment horizontal="center" vertical="center" wrapText="1"/>
      <protection/>
    </xf>
    <xf numFmtId="0" fontId="49" fillId="0" borderId="14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right" vertical="top" wrapText="1"/>
    </xf>
    <xf numFmtId="0" fontId="48" fillId="0" borderId="26" xfId="0" applyFont="1" applyBorder="1" applyAlignment="1">
      <alignment horizontal="right" vertical="top" wrapText="1"/>
    </xf>
    <xf numFmtId="0" fontId="48" fillId="0" borderId="27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48" fillId="0" borderId="13" xfId="0" applyFont="1" applyBorder="1" applyAlignment="1">
      <alignment horizontal="right" vertical="top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justify" wrapText="1"/>
    </xf>
    <xf numFmtId="0" fontId="48" fillId="0" borderId="0" xfId="0" applyFont="1" applyAlignment="1">
      <alignment horizontal="left" wrapText="1"/>
    </xf>
    <xf numFmtId="0" fontId="48" fillId="0" borderId="28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vertical="top" wrapText="1"/>
    </xf>
    <xf numFmtId="0" fontId="48" fillId="0" borderId="0" xfId="0" applyFont="1" applyAlignment="1">
      <alignment horizontal="justify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ru/o-kompanii/reguliruemye-vidy-deyatelnosti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6384" width="9.140625" style="13" customWidth="1"/>
  </cols>
  <sheetData>
    <row r="2" ht="16.5">
      <c r="B2" s="29" t="s">
        <v>193</v>
      </c>
    </row>
    <row r="5" spans="2:12" ht="16.5">
      <c r="B5" s="72" t="s">
        <v>194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ht="16.5">
      <c r="B6" s="72" t="s">
        <v>90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ht="16.5">
      <c r="B7" s="72" t="s">
        <v>130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2:12" ht="34.5" customHeight="1">
      <c r="B8" s="71" t="s">
        <v>180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16.5">
      <c r="B9" s="72" t="s">
        <v>187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47.25" customHeight="1">
      <c r="B10" s="71" t="s">
        <v>188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2:12" ht="16.5">
      <c r="B11" s="72" t="s">
        <v>195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12" ht="31.5" customHeight="1">
      <c r="B12" s="71" t="s">
        <v>196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</sheetData>
  <sheetProtection/>
  <mergeCells count="8">
    <mergeCell ref="B12:L12"/>
    <mergeCell ref="B5:L5"/>
    <mergeCell ref="B6:L6"/>
    <mergeCell ref="B7:L7"/>
    <mergeCell ref="B8:L8"/>
    <mergeCell ref="B10:L10"/>
    <mergeCell ref="B11:L11"/>
    <mergeCell ref="B9:L9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3'!A1" display="Информация о расходах на топливо"/>
    <hyperlink ref="B8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9" location="'5'!A1" display="Информация об инвестиционных программах и отчётах об их реализации"/>
    <hyperlink ref="B10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Условия, на которых осуществляется поставка регулируемых товаров и (или) оказание регулируемых услуг"/>
    <hyperlink ref="B12" location="'8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51.00390625" style="13" customWidth="1"/>
    <col min="2" max="16384" width="9.140625" style="13" customWidth="1"/>
  </cols>
  <sheetData>
    <row r="1" spans="1:8" ht="35.25" customHeight="1">
      <c r="A1" s="111" t="s">
        <v>196</v>
      </c>
      <c r="B1" s="111"/>
      <c r="C1" s="111"/>
      <c r="D1" s="111"/>
      <c r="E1" s="111"/>
      <c r="F1" s="111"/>
      <c r="G1" s="111"/>
      <c r="H1" s="111"/>
    </row>
    <row r="3" spans="1:8" ht="16.5">
      <c r="A3" s="124" t="s">
        <v>197</v>
      </c>
      <c r="B3" s="125"/>
      <c r="C3" s="125"/>
      <c r="D3" s="125"/>
      <c r="E3" s="125"/>
      <c r="F3" s="125"/>
      <c r="G3" s="125"/>
      <c r="H3" s="125"/>
    </row>
    <row r="4" spans="1:8" ht="15" customHeight="1">
      <c r="A4" s="126" t="s">
        <v>214</v>
      </c>
      <c r="B4" s="126"/>
      <c r="C4" s="126"/>
      <c r="D4" s="126"/>
      <c r="E4" s="126"/>
      <c r="F4" s="126"/>
      <c r="G4" s="126"/>
      <c r="H4" s="126"/>
    </row>
    <row r="5" spans="1:8" ht="15" customHeight="1">
      <c r="A5" s="130" t="s">
        <v>211</v>
      </c>
      <c r="B5" s="131"/>
      <c r="C5" s="131"/>
      <c r="D5" s="131"/>
      <c r="E5" s="131"/>
      <c r="F5" s="131"/>
      <c r="G5" s="131"/>
      <c r="H5" s="132"/>
    </row>
    <row r="6" spans="1:8" ht="16.5">
      <c r="A6" s="133" t="s">
        <v>244</v>
      </c>
      <c r="B6" s="134"/>
      <c r="C6" s="134"/>
      <c r="D6" s="134"/>
      <c r="E6" s="134"/>
      <c r="F6" s="134"/>
      <c r="G6" s="134"/>
      <c r="H6" s="135"/>
    </row>
    <row r="7" spans="1:8" ht="16.5">
      <c r="A7" s="133" t="s">
        <v>210</v>
      </c>
      <c r="B7" s="134"/>
      <c r="C7" s="134"/>
      <c r="D7" s="134"/>
      <c r="E7" s="134"/>
      <c r="F7" s="134"/>
      <c r="G7" s="134"/>
      <c r="H7" s="135"/>
    </row>
    <row r="8" spans="1:8" ht="15" customHeight="1">
      <c r="A8" s="133" t="s">
        <v>209</v>
      </c>
      <c r="B8" s="134"/>
      <c r="C8" s="134"/>
      <c r="D8" s="134"/>
      <c r="E8" s="134"/>
      <c r="F8" s="134"/>
      <c r="G8" s="134"/>
      <c r="H8" s="135"/>
    </row>
    <row r="9" spans="1:8" ht="16.5">
      <c r="A9" s="133" t="s">
        <v>244</v>
      </c>
      <c r="B9" s="134"/>
      <c r="C9" s="134"/>
      <c r="D9" s="134"/>
      <c r="E9" s="134"/>
      <c r="F9" s="134"/>
      <c r="G9" s="134"/>
      <c r="H9" s="135"/>
    </row>
    <row r="10" spans="1:8" ht="16.5">
      <c r="A10" s="133" t="s">
        <v>210</v>
      </c>
      <c r="B10" s="134"/>
      <c r="C10" s="134"/>
      <c r="D10" s="134"/>
      <c r="E10" s="134"/>
      <c r="F10" s="134"/>
      <c r="G10" s="134"/>
      <c r="H10" s="135"/>
    </row>
    <row r="11" spans="1:8" ht="42.75" customHeight="1">
      <c r="A11" s="127" t="s">
        <v>215</v>
      </c>
      <c r="B11" s="128"/>
      <c r="C11" s="128"/>
      <c r="D11" s="128"/>
      <c r="E11" s="128"/>
      <c r="F11" s="128"/>
      <c r="G11" s="128"/>
      <c r="H11" s="129"/>
    </row>
    <row r="12" spans="1:8" ht="16.5">
      <c r="A12" s="146" t="s">
        <v>213</v>
      </c>
      <c r="B12" s="147"/>
      <c r="C12" s="147"/>
      <c r="D12" s="147"/>
      <c r="E12" s="147"/>
      <c r="F12" s="147"/>
      <c r="G12" s="147"/>
      <c r="H12" s="148"/>
    </row>
    <row r="13" spans="1:8" ht="16.5">
      <c r="A13" s="127" t="s">
        <v>212</v>
      </c>
      <c r="B13" s="128"/>
      <c r="C13" s="128"/>
      <c r="D13" s="128"/>
      <c r="E13" s="128"/>
      <c r="F13" s="128"/>
      <c r="G13" s="128"/>
      <c r="H13" s="129"/>
    </row>
    <row r="14" spans="1:8" ht="13.5" customHeight="1">
      <c r="A14" s="40"/>
      <c r="B14" s="41"/>
      <c r="C14" s="41"/>
      <c r="D14" s="41"/>
      <c r="E14" s="41"/>
      <c r="F14" s="41"/>
      <c r="G14" s="41"/>
      <c r="H14" s="42"/>
    </row>
    <row r="15" spans="1:8" ht="13.5" customHeight="1">
      <c r="A15" s="40"/>
      <c r="B15" s="41"/>
      <c r="C15" s="41"/>
      <c r="D15" s="41"/>
      <c r="E15" s="41"/>
      <c r="F15" s="41"/>
      <c r="G15" s="41"/>
      <c r="H15" s="42"/>
    </row>
    <row r="16" spans="1:8" ht="17.25" customHeight="1">
      <c r="A16" s="142" t="s">
        <v>218</v>
      </c>
      <c r="B16" s="143"/>
      <c r="C16" s="143"/>
      <c r="D16" s="143"/>
      <c r="E16" s="143"/>
      <c r="F16" s="143"/>
      <c r="G16" s="143"/>
      <c r="H16" s="144"/>
    </row>
    <row r="17" spans="1:8" ht="18.75" customHeight="1">
      <c r="A17" s="124" t="s">
        <v>200</v>
      </c>
      <c r="B17" s="125"/>
      <c r="C17" s="125"/>
      <c r="D17" s="125"/>
      <c r="E17" s="125"/>
      <c r="F17" s="125"/>
      <c r="G17" s="125"/>
      <c r="H17" s="125"/>
    </row>
    <row r="18" spans="1:8" ht="18.75" customHeight="1">
      <c r="A18" s="141" t="s">
        <v>203</v>
      </c>
      <c r="B18" s="141"/>
      <c r="C18" s="141"/>
      <c r="D18" s="141"/>
      <c r="E18" s="141"/>
      <c r="F18" s="141"/>
      <c r="G18" s="141"/>
      <c r="H18" s="141"/>
    </row>
    <row r="19" spans="1:8" ht="18.75" customHeight="1">
      <c r="A19" s="141" t="s">
        <v>204</v>
      </c>
      <c r="B19" s="141"/>
      <c r="C19" s="141"/>
      <c r="D19" s="141"/>
      <c r="E19" s="141"/>
      <c r="F19" s="141"/>
      <c r="G19" s="141"/>
      <c r="H19" s="141"/>
    </row>
    <row r="20" spans="1:8" ht="18.75" customHeight="1">
      <c r="A20" s="145" t="s">
        <v>205</v>
      </c>
      <c r="B20" s="145"/>
      <c r="C20" s="145"/>
      <c r="D20" s="145"/>
      <c r="E20" s="145"/>
      <c r="F20" s="145"/>
      <c r="G20" s="145"/>
      <c r="H20" s="145"/>
    </row>
    <row r="21" spans="1:8" ht="15.75" customHeight="1">
      <c r="A21" s="145" t="s">
        <v>207</v>
      </c>
      <c r="B21" s="145"/>
      <c r="C21" s="145"/>
      <c r="D21" s="145"/>
      <c r="E21" s="145"/>
      <c r="F21" s="145"/>
      <c r="G21" s="145"/>
      <c r="H21" s="145"/>
    </row>
    <row r="22" spans="1:8" ht="16.5">
      <c r="A22" s="140" t="s">
        <v>208</v>
      </c>
      <c r="B22" s="140"/>
      <c r="C22" s="140"/>
      <c r="D22" s="140"/>
      <c r="E22" s="140"/>
      <c r="F22" s="140"/>
      <c r="G22" s="140"/>
      <c r="H22" s="140"/>
    </row>
    <row r="23" spans="1:8" ht="16.5">
      <c r="A23" s="140" t="s">
        <v>206</v>
      </c>
      <c r="B23" s="140"/>
      <c r="C23" s="140"/>
      <c r="D23" s="140"/>
      <c r="E23" s="140"/>
      <c r="F23" s="140"/>
      <c r="G23" s="140"/>
      <c r="H23" s="140"/>
    </row>
    <row r="24" spans="1:8" ht="16.5">
      <c r="A24" s="46"/>
      <c r="B24" s="46"/>
      <c r="C24" s="46"/>
      <c r="D24" s="46"/>
      <c r="E24" s="46"/>
      <c r="F24" s="46"/>
      <c r="G24" s="46"/>
      <c r="H24" s="46"/>
    </row>
    <row r="25" spans="1:8" ht="48" customHeight="1">
      <c r="A25" s="138" t="s">
        <v>199</v>
      </c>
      <c r="B25" s="139"/>
      <c r="C25" s="139"/>
      <c r="D25" s="139"/>
      <c r="E25" s="139"/>
      <c r="F25" s="139"/>
      <c r="G25" s="139"/>
      <c r="H25" s="139"/>
    </row>
    <row r="26" spans="1:8" ht="33.75" customHeight="1">
      <c r="A26" s="136" t="s">
        <v>250</v>
      </c>
      <c r="B26" s="137"/>
      <c r="C26" s="137"/>
      <c r="D26" s="137"/>
      <c r="E26" s="137"/>
      <c r="F26" s="137"/>
      <c r="G26" s="137"/>
      <c r="H26" s="137"/>
    </row>
    <row r="27" spans="1:8" ht="16.5">
      <c r="A27" s="43"/>
      <c r="B27" s="44"/>
      <c r="C27" s="44"/>
      <c r="D27" s="44"/>
      <c r="E27" s="44"/>
      <c r="F27" s="44"/>
      <c r="G27" s="44"/>
      <c r="H27" s="44"/>
    </row>
    <row r="28" spans="1:8" ht="16.5">
      <c r="A28" s="43"/>
      <c r="B28" s="44"/>
      <c r="C28" s="44"/>
      <c r="D28" s="44"/>
      <c r="E28" s="44"/>
      <c r="F28" s="44"/>
      <c r="G28" s="44"/>
      <c r="H28" s="44"/>
    </row>
    <row r="29" spans="1:8" ht="16.5">
      <c r="A29" s="124" t="s">
        <v>198</v>
      </c>
      <c r="B29" s="125"/>
      <c r="C29" s="125"/>
      <c r="D29" s="125"/>
      <c r="E29" s="125"/>
      <c r="F29" s="125"/>
      <c r="G29" s="125"/>
      <c r="H29" s="125"/>
    </row>
    <row r="30" spans="1:8" ht="16.5">
      <c r="A30" s="45" t="s">
        <v>221</v>
      </c>
      <c r="B30" s="44"/>
      <c r="C30" s="44"/>
      <c r="D30" s="44"/>
      <c r="E30" s="44"/>
      <c r="F30" s="44"/>
      <c r="G30" s="44"/>
      <c r="H30" s="44"/>
    </row>
    <row r="31" ht="16.5">
      <c r="A31" s="13" t="s">
        <v>216</v>
      </c>
    </row>
    <row r="32" ht="16.5">
      <c r="A32" s="13" t="s">
        <v>217</v>
      </c>
    </row>
    <row r="33" ht="16.5">
      <c r="A33" s="39"/>
    </row>
    <row r="34" ht="44.25" customHeight="1">
      <c r="A34" s="39"/>
    </row>
    <row r="35" ht="44.25" customHeight="1">
      <c r="A35" s="39"/>
    </row>
    <row r="36" ht="44.25" customHeight="1">
      <c r="A36" s="34"/>
    </row>
    <row r="37" ht="16.5">
      <c r="A37" s="34"/>
    </row>
    <row r="38" ht="16.5">
      <c r="A38" s="39"/>
    </row>
    <row r="39" ht="16.5">
      <c r="A39" s="35"/>
    </row>
    <row r="40" spans="1:4" ht="16.5">
      <c r="A40" s="39"/>
      <c r="D40" s="35"/>
    </row>
  </sheetData>
  <sheetProtection/>
  <mergeCells count="23">
    <mergeCell ref="A20:H20"/>
    <mergeCell ref="A12:H12"/>
    <mergeCell ref="A21:H21"/>
    <mergeCell ref="A13:H13"/>
    <mergeCell ref="A7:H7"/>
    <mergeCell ref="A8:H8"/>
    <mergeCell ref="A29:H29"/>
    <mergeCell ref="A9:H9"/>
    <mergeCell ref="A10:H10"/>
    <mergeCell ref="A26:H26"/>
    <mergeCell ref="A25:H25"/>
    <mergeCell ref="A22:H22"/>
    <mergeCell ref="A23:H23"/>
    <mergeCell ref="A19:H19"/>
    <mergeCell ref="A16:H16"/>
    <mergeCell ref="A18:H18"/>
    <mergeCell ref="A1:H1"/>
    <mergeCell ref="A3:H3"/>
    <mergeCell ref="A17:H17"/>
    <mergeCell ref="A4:H4"/>
    <mergeCell ref="A11:H11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view="pageBreakPreview" zoomScale="60" zoomScaleNormal="7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7" sqref="E57:E60"/>
    </sheetView>
  </sheetViews>
  <sheetFormatPr defaultColWidth="9.140625" defaultRowHeight="15"/>
  <cols>
    <col min="1" max="1" width="9.7109375" style="1" customWidth="1"/>
    <col min="2" max="2" width="27.57421875" style="2" customWidth="1"/>
    <col min="3" max="3" width="95.57421875" style="2" customWidth="1"/>
    <col min="4" max="5" width="35.421875" style="2" customWidth="1"/>
    <col min="6" max="6" width="18.28125" style="1" customWidth="1"/>
    <col min="7" max="7" width="3.8515625" style="1" customWidth="1"/>
    <col min="8" max="16384" width="9.140625" style="1" customWidth="1"/>
  </cols>
  <sheetData>
    <row r="2" spans="1:6" ht="18">
      <c r="A2" s="78" t="s">
        <v>73</v>
      </c>
      <c r="B2" s="78"/>
      <c r="C2" s="78"/>
      <c r="D2" s="78"/>
      <c r="E2" s="78"/>
      <c r="F2" s="78"/>
    </row>
    <row r="4" spans="1:6" ht="38.25">
      <c r="A4" s="18" t="s">
        <v>176</v>
      </c>
      <c r="B4" s="3" t="s">
        <v>10</v>
      </c>
      <c r="C4" s="3" t="s">
        <v>11</v>
      </c>
      <c r="D4" s="3" t="s">
        <v>1</v>
      </c>
      <c r="E4" s="3" t="s">
        <v>70</v>
      </c>
      <c r="F4" s="3" t="s">
        <v>2</v>
      </c>
    </row>
    <row r="5" spans="1:6" ht="16.5">
      <c r="A5" s="76">
        <v>12</v>
      </c>
      <c r="B5" s="75" t="s">
        <v>3</v>
      </c>
      <c r="C5" s="4" t="s">
        <v>12</v>
      </c>
      <c r="D5" s="73" t="s">
        <v>18</v>
      </c>
      <c r="E5" s="76" t="s">
        <v>177</v>
      </c>
      <c r="F5" s="85" t="s">
        <v>173</v>
      </c>
    </row>
    <row r="6" spans="1:6" ht="16.5">
      <c r="A6" s="76"/>
      <c r="B6" s="75"/>
      <c r="C6" s="4" t="s">
        <v>13</v>
      </c>
      <c r="D6" s="74"/>
      <c r="E6" s="76"/>
      <c r="F6" s="86"/>
    </row>
    <row r="7" spans="1:6" ht="16.5">
      <c r="A7" s="76"/>
      <c r="B7" s="75"/>
      <c r="C7" s="4" t="s">
        <v>14</v>
      </c>
      <c r="D7" s="74"/>
      <c r="E7" s="76"/>
      <c r="F7" s="86"/>
    </row>
    <row r="8" spans="1:6" ht="33">
      <c r="A8" s="76"/>
      <c r="B8" s="75"/>
      <c r="C8" s="4" t="s">
        <v>15</v>
      </c>
      <c r="D8" s="74"/>
      <c r="E8" s="76"/>
      <c r="F8" s="86"/>
    </row>
    <row r="9" spans="1:6" ht="33">
      <c r="A9" s="76"/>
      <c r="B9" s="75"/>
      <c r="C9" s="4" t="s">
        <v>16</v>
      </c>
      <c r="D9" s="74"/>
      <c r="E9" s="76"/>
      <c r="F9" s="86"/>
    </row>
    <row r="10" spans="1:6" ht="16.5">
      <c r="A10" s="76"/>
      <c r="B10" s="75"/>
      <c r="C10" s="4" t="s">
        <v>17</v>
      </c>
      <c r="D10" s="74"/>
      <c r="E10" s="76"/>
      <c r="F10" s="87"/>
    </row>
    <row r="11" spans="1:6" ht="16.5">
      <c r="A11" s="76">
        <v>14</v>
      </c>
      <c r="B11" s="75" t="s">
        <v>4</v>
      </c>
      <c r="C11" s="9" t="s">
        <v>19</v>
      </c>
      <c r="D11" s="75"/>
      <c r="E11" s="79" t="s">
        <v>178</v>
      </c>
      <c r="F11" s="85" t="s">
        <v>174</v>
      </c>
    </row>
    <row r="12" spans="1:6" ht="16.5">
      <c r="A12" s="76"/>
      <c r="B12" s="75"/>
      <c r="C12" s="9" t="s">
        <v>20</v>
      </c>
      <c r="D12" s="75"/>
      <c r="E12" s="80"/>
      <c r="F12" s="86"/>
    </row>
    <row r="13" spans="1:6" ht="33">
      <c r="A13" s="76"/>
      <c r="B13" s="75"/>
      <c r="C13" s="9" t="s">
        <v>21</v>
      </c>
      <c r="D13" s="75"/>
      <c r="E13" s="80"/>
      <c r="F13" s="86"/>
    </row>
    <row r="14" spans="1:6" ht="16.5">
      <c r="A14" s="76"/>
      <c r="B14" s="75"/>
      <c r="C14" s="10" t="s">
        <v>22</v>
      </c>
      <c r="D14" s="75"/>
      <c r="E14" s="80"/>
      <c r="F14" s="86"/>
    </row>
    <row r="15" spans="1:6" ht="33">
      <c r="A15" s="76"/>
      <c r="B15" s="75"/>
      <c r="C15" s="10" t="s">
        <v>23</v>
      </c>
      <c r="D15" s="75"/>
      <c r="E15" s="80"/>
      <c r="F15" s="86"/>
    </row>
    <row r="16" spans="1:6" ht="49.5">
      <c r="A16" s="76"/>
      <c r="B16" s="75"/>
      <c r="C16" s="10" t="s">
        <v>24</v>
      </c>
      <c r="D16" s="75"/>
      <c r="E16" s="80"/>
      <c r="F16" s="86"/>
    </row>
    <row r="17" spans="1:6" ht="16.5">
      <c r="A17" s="76"/>
      <c r="B17" s="75"/>
      <c r="C17" s="10" t="s">
        <v>25</v>
      </c>
      <c r="D17" s="75"/>
      <c r="E17" s="80"/>
      <c r="F17" s="86"/>
    </row>
    <row r="18" spans="1:6" ht="16.5">
      <c r="A18" s="76"/>
      <c r="B18" s="75"/>
      <c r="C18" s="10" t="s">
        <v>26</v>
      </c>
      <c r="D18" s="75"/>
      <c r="E18" s="80"/>
      <c r="F18" s="86"/>
    </row>
    <row r="19" spans="1:6" ht="16.5">
      <c r="A19" s="76"/>
      <c r="B19" s="75"/>
      <c r="C19" s="10" t="s">
        <v>27</v>
      </c>
      <c r="D19" s="75"/>
      <c r="E19" s="80"/>
      <c r="F19" s="86"/>
    </row>
    <row r="20" spans="1:6" ht="33">
      <c r="A20" s="76"/>
      <c r="B20" s="75"/>
      <c r="C20" s="10" t="s">
        <v>28</v>
      </c>
      <c r="D20" s="75"/>
      <c r="E20" s="80"/>
      <c r="F20" s="86"/>
    </row>
    <row r="21" spans="1:6" ht="33">
      <c r="A21" s="76"/>
      <c r="B21" s="75"/>
      <c r="C21" s="10" t="s">
        <v>29</v>
      </c>
      <c r="D21" s="75"/>
      <c r="E21" s="80"/>
      <c r="F21" s="86"/>
    </row>
    <row r="22" spans="1:6" ht="33">
      <c r="A22" s="76"/>
      <c r="B22" s="75"/>
      <c r="C22" s="10" t="s">
        <v>30</v>
      </c>
      <c r="D22" s="75"/>
      <c r="E22" s="80"/>
      <c r="F22" s="86"/>
    </row>
    <row r="23" spans="1:6" ht="16.5">
      <c r="A23" s="76"/>
      <c r="B23" s="75"/>
      <c r="C23" s="10" t="s">
        <v>31</v>
      </c>
      <c r="D23" s="75"/>
      <c r="E23" s="80"/>
      <c r="F23" s="86"/>
    </row>
    <row r="24" spans="1:6" ht="33">
      <c r="A24" s="76"/>
      <c r="B24" s="75"/>
      <c r="C24" s="10" t="s">
        <v>32</v>
      </c>
      <c r="D24" s="75"/>
      <c r="E24" s="80"/>
      <c r="F24" s="86"/>
    </row>
    <row r="25" spans="1:6" ht="16.5">
      <c r="A25" s="76"/>
      <c r="B25" s="75"/>
      <c r="C25" s="9" t="s">
        <v>33</v>
      </c>
      <c r="D25" s="75"/>
      <c r="E25" s="80"/>
      <c r="F25" s="86"/>
    </row>
    <row r="26" spans="1:6" ht="49.5">
      <c r="A26" s="76"/>
      <c r="B26" s="75"/>
      <c r="C26" s="9" t="s">
        <v>34</v>
      </c>
      <c r="D26" s="75"/>
      <c r="E26" s="80"/>
      <c r="F26" s="86"/>
    </row>
    <row r="27" spans="1:6" ht="33">
      <c r="A27" s="76"/>
      <c r="B27" s="75"/>
      <c r="C27" s="4" t="s">
        <v>35</v>
      </c>
      <c r="D27" s="75"/>
      <c r="E27" s="80"/>
      <c r="F27" s="86"/>
    </row>
    <row r="28" spans="1:6" ht="49.5">
      <c r="A28" s="76"/>
      <c r="B28" s="75"/>
      <c r="C28" s="4" t="s">
        <v>36</v>
      </c>
      <c r="D28" s="75"/>
      <c r="E28" s="80"/>
      <c r="F28" s="86"/>
    </row>
    <row r="29" spans="1:6" ht="16.5">
      <c r="A29" s="76"/>
      <c r="B29" s="75"/>
      <c r="C29" s="9" t="s">
        <v>37</v>
      </c>
      <c r="D29" s="75"/>
      <c r="E29" s="80"/>
      <c r="F29" s="86"/>
    </row>
    <row r="30" spans="1:6" ht="16.5">
      <c r="A30" s="76"/>
      <c r="B30" s="75"/>
      <c r="C30" s="9" t="s">
        <v>38</v>
      </c>
      <c r="D30" s="75"/>
      <c r="E30" s="80"/>
      <c r="F30" s="86"/>
    </row>
    <row r="31" spans="1:6" ht="16.5">
      <c r="A31" s="76"/>
      <c r="B31" s="75"/>
      <c r="C31" s="9" t="s">
        <v>39</v>
      </c>
      <c r="D31" s="75"/>
      <c r="E31" s="80"/>
      <c r="F31" s="86"/>
    </row>
    <row r="32" spans="1:6" ht="16.5">
      <c r="A32" s="76"/>
      <c r="B32" s="75"/>
      <c r="C32" s="9" t="s">
        <v>40</v>
      </c>
      <c r="D32" s="75"/>
      <c r="E32" s="80"/>
      <c r="F32" s="86"/>
    </row>
    <row r="33" spans="1:6" ht="33">
      <c r="A33" s="76"/>
      <c r="B33" s="75"/>
      <c r="C33" s="9" t="s">
        <v>41</v>
      </c>
      <c r="D33" s="75"/>
      <c r="E33" s="80"/>
      <c r="F33" s="86"/>
    </row>
    <row r="34" spans="1:6" ht="16.5">
      <c r="A34" s="76"/>
      <c r="B34" s="75"/>
      <c r="C34" s="9" t="s">
        <v>42</v>
      </c>
      <c r="D34" s="75"/>
      <c r="E34" s="80"/>
      <c r="F34" s="86"/>
    </row>
    <row r="35" spans="1:6" ht="16.5">
      <c r="A35" s="76"/>
      <c r="B35" s="75"/>
      <c r="C35" s="9" t="s">
        <v>43</v>
      </c>
      <c r="D35" s="75"/>
      <c r="E35" s="80"/>
      <c r="F35" s="86"/>
    </row>
    <row r="36" spans="1:6" ht="16.5">
      <c r="A36" s="76"/>
      <c r="B36" s="75"/>
      <c r="C36" s="9" t="s">
        <v>44</v>
      </c>
      <c r="D36" s="75"/>
      <c r="E36" s="80"/>
      <c r="F36" s="86"/>
    </row>
    <row r="37" spans="1:6" ht="16.5">
      <c r="A37" s="76"/>
      <c r="B37" s="75"/>
      <c r="C37" s="9" t="s">
        <v>45</v>
      </c>
      <c r="D37" s="75"/>
      <c r="E37" s="80"/>
      <c r="F37" s="86"/>
    </row>
    <row r="38" spans="1:6" ht="16.5">
      <c r="A38" s="76"/>
      <c r="B38" s="75"/>
      <c r="C38" s="9" t="s">
        <v>46</v>
      </c>
      <c r="D38" s="75"/>
      <c r="E38" s="80"/>
      <c r="F38" s="86"/>
    </row>
    <row r="39" spans="1:6" ht="16.5">
      <c r="A39" s="76"/>
      <c r="B39" s="75"/>
      <c r="C39" s="9" t="s">
        <v>47</v>
      </c>
      <c r="D39" s="75"/>
      <c r="E39" s="80"/>
      <c r="F39" s="86"/>
    </row>
    <row r="40" spans="1:6" ht="16.5">
      <c r="A40" s="76"/>
      <c r="B40" s="75"/>
      <c r="C40" s="9" t="s">
        <v>48</v>
      </c>
      <c r="D40" s="75"/>
      <c r="E40" s="80"/>
      <c r="F40" s="86"/>
    </row>
    <row r="41" spans="1:6" ht="33">
      <c r="A41" s="76"/>
      <c r="B41" s="75"/>
      <c r="C41" s="9" t="s">
        <v>49</v>
      </c>
      <c r="D41" s="75"/>
      <c r="E41" s="80"/>
      <c r="F41" s="86"/>
    </row>
    <row r="42" spans="1:6" ht="33">
      <c r="A42" s="76"/>
      <c r="B42" s="75"/>
      <c r="C42" s="9" t="s">
        <v>50</v>
      </c>
      <c r="D42" s="75"/>
      <c r="E42" s="80"/>
      <c r="F42" s="86"/>
    </row>
    <row r="43" spans="1:6" ht="33">
      <c r="A43" s="76"/>
      <c r="B43" s="75"/>
      <c r="C43" s="9" t="s">
        <v>51</v>
      </c>
      <c r="D43" s="75"/>
      <c r="E43" s="81"/>
      <c r="F43" s="87"/>
    </row>
    <row r="44" spans="1:6" ht="16.5">
      <c r="A44" s="76">
        <v>15</v>
      </c>
      <c r="B44" s="75" t="s">
        <v>5</v>
      </c>
      <c r="C44" s="4" t="s">
        <v>52</v>
      </c>
      <c r="D44" s="77"/>
      <c r="E44" s="85" t="s">
        <v>72</v>
      </c>
      <c r="F44" s="85" t="s">
        <v>175</v>
      </c>
    </row>
    <row r="45" spans="1:6" ht="49.5">
      <c r="A45" s="76"/>
      <c r="B45" s="75"/>
      <c r="C45" s="4" t="s">
        <v>53</v>
      </c>
      <c r="D45" s="77"/>
      <c r="E45" s="86"/>
      <c r="F45" s="86"/>
    </row>
    <row r="46" spans="1:6" ht="33">
      <c r="A46" s="76"/>
      <c r="B46" s="75"/>
      <c r="C46" s="4" t="s">
        <v>54</v>
      </c>
      <c r="D46" s="77"/>
      <c r="E46" s="87"/>
      <c r="F46" s="87"/>
    </row>
    <row r="47" spans="1:6" ht="16.5">
      <c r="A47" s="76">
        <v>16</v>
      </c>
      <c r="B47" s="75" t="s">
        <v>6</v>
      </c>
      <c r="C47" s="11" t="s">
        <v>55</v>
      </c>
      <c r="D47" s="75" t="s">
        <v>60</v>
      </c>
      <c r="E47" s="79" t="s">
        <v>225</v>
      </c>
      <c r="F47" s="85" t="s">
        <v>173</v>
      </c>
    </row>
    <row r="48" spans="1:6" ht="16.5">
      <c r="A48" s="76"/>
      <c r="B48" s="75"/>
      <c r="C48" s="11" t="s">
        <v>56</v>
      </c>
      <c r="D48" s="75"/>
      <c r="E48" s="80"/>
      <c r="F48" s="86"/>
    </row>
    <row r="49" spans="1:6" ht="49.5">
      <c r="A49" s="76"/>
      <c r="B49" s="75"/>
      <c r="C49" s="11" t="s">
        <v>57</v>
      </c>
      <c r="D49" s="75"/>
      <c r="E49" s="80"/>
      <c r="F49" s="86"/>
    </row>
    <row r="50" spans="1:6" ht="33">
      <c r="A50" s="76"/>
      <c r="B50" s="75"/>
      <c r="C50" s="11" t="s">
        <v>58</v>
      </c>
      <c r="D50" s="75"/>
      <c r="E50" s="80"/>
      <c r="F50" s="86"/>
    </row>
    <row r="51" spans="1:6" ht="33">
      <c r="A51" s="76"/>
      <c r="B51" s="75"/>
      <c r="C51" s="6" t="s">
        <v>59</v>
      </c>
      <c r="D51" s="75"/>
      <c r="E51" s="81"/>
      <c r="F51" s="87"/>
    </row>
    <row r="52" spans="1:6" ht="16.5">
      <c r="A52" s="76">
        <v>18</v>
      </c>
      <c r="B52" s="75" t="s">
        <v>7</v>
      </c>
      <c r="C52" s="5" t="s">
        <v>61</v>
      </c>
      <c r="D52" s="77"/>
      <c r="E52" s="82" t="s">
        <v>71</v>
      </c>
      <c r="F52" s="76" t="s">
        <v>175</v>
      </c>
    </row>
    <row r="53" spans="1:6" ht="16.5">
      <c r="A53" s="76"/>
      <c r="B53" s="75"/>
      <c r="C53" s="5" t="s">
        <v>62</v>
      </c>
      <c r="D53" s="77"/>
      <c r="E53" s="83"/>
      <c r="F53" s="76"/>
    </row>
    <row r="54" spans="1:6" ht="33">
      <c r="A54" s="76"/>
      <c r="B54" s="75"/>
      <c r="C54" s="5" t="s">
        <v>63</v>
      </c>
      <c r="D54" s="77"/>
      <c r="E54" s="83"/>
      <c r="F54" s="76"/>
    </row>
    <row r="55" spans="1:6" ht="49.5">
      <c r="A55" s="76"/>
      <c r="B55" s="75"/>
      <c r="C55" s="5" t="s">
        <v>64</v>
      </c>
      <c r="D55" s="77"/>
      <c r="E55" s="84"/>
      <c r="F55" s="76"/>
    </row>
    <row r="56" spans="1:6" ht="51">
      <c r="A56" s="3">
        <v>19</v>
      </c>
      <c r="B56" s="22" t="s">
        <v>8</v>
      </c>
      <c r="C56" s="5" t="s">
        <v>65</v>
      </c>
      <c r="D56" s="7"/>
      <c r="E56" s="18" t="s">
        <v>179</v>
      </c>
      <c r="F56" s="18" t="s">
        <v>175</v>
      </c>
    </row>
    <row r="57" spans="1:6" ht="16.5">
      <c r="A57" s="76">
        <v>20</v>
      </c>
      <c r="B57" s="75" t="s">
        <v>9</v>
      </c>
      <c r="C57" s="5" t="s">
        <v>66</v>
      </c>
      <c r="D57" s="76"/>
      <c r="E57" s="76" t="s">
        <v>177</v>
      </c>
      <c r="F57" s="76" t="s">
        <v>175</v>
      </c>
    </row>
    <row r="58" spans="1:6" ht="33">
      <c r="A58" s="76"/>
      <c r="B58" s="75"/>
      <c r="C58" s="5" t="s">
        <v>67</v>
      </c>
      <c r="D58" s="76"/>
      <c r="E58" s="76"/>
      <c r="F58" s="76"/>
    </row>
    <row r="59" spans="1:6" ht="49.5">
      <c r="A59" s="76"/>
      <c r="B59" s="75"/>
      <c r="C59" s="5" t="s">
        <v>68</v>
      </c>
      <c r="D59" s="76"/>
      <c r="E59" s="76"/>
      <c r="F59" s="76"/>
    </row>
    <row r="60" spans="1:6" ht="16.5">
      <c r="A60" s="76"/>
      <c r="B60" s="75"/>
      <c r="C60" s="8" t="s">
        <v>69</v>
      </c>
      <c r="D60" s="76"/>
      <c r="E60" s="76"/>
      <c r="F60" s="76"/>
    </row>
  </sheetData>
  <sheetProtection/>
  <mergeCells count="31">
    <mergeCell ref="F5:F10"/>
    <mergeCell ref="F11:F43"/>
    <mergeCell ref="F44:F46"/>
    <mergeCell ref="F47:F51"/>
    <mergeCell ref="E44:E46"/>
    <mergeCell ref="F52:F55"/>
    <mergeCell ref="F57:F60"/>
    <mergeCell ref="A52:A55"/>
    <mergeCell ref="B52:B55"/>
    <mergeCell ref="A57:A60"/>
    <mergeCell ref="B57:B60"/>
    <mergeCell ref="D57:D60"/>
    <mergeCell ref="D52:D55"/>
    <mergeCell ref="E52:E55"/>
    <mergeCell ref="E57:E60"/>
    <mergeCell ref="A47:A51"/>
    <mergeCell ref="B47:B51"/>
    <mergeCell ref="D47:D51"/>
    <mergeCell ref="A2:F2"/>
    <mergeCell ref="B11:B43"/>
    <mergeCell ref="B5:B10"/>
    <mergeCell ref="A5:A10"/>
    <mergeCell ref="A11:A43"/>
    <mergeCell ref="E11:E43"/>
    <mergeCell ref="E47:E51"/>
    <mergeCell ref="D5:D10"/>
    <mergeCell ref="D11:D43"/>
    <mergeCell ref="E5:E10"/>
    <mergeCell ref="D44:D46"/>
    <mergeCell ref="A44:A46"/>
    <mergeCell ref="B44:B46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89" zoomScaleNormal="89" zoomScaleSheetLayoutView="85" zoomScalePageLayoutView="0" workbookViewId="0" topLeftCell="A1">
      <selection activeCell="G4" sqref="G4"/>
    </sheetView>
  </sheetViews>
  <sheetFormatPr defaultColWidth="9.140625" defaultRowHeight="15"/>
  <cols>
    <col min="1" max="1" width="42.57421875" style="14" customWidth="1"/>
    <col min="2" max="5" width="16.7109375" style="14" customWidth="1"/>
    <col min="6" max="6" width="14.8515625" style="14" customWidth="1"/>
    <col min="7" max="16384" width="9.140625" style="14" customWidth="1"/>
  </cols>
  <sheetData>
    <row r="1" spans="1:3" ht="16.5">
      <c r="A1" s="26" t="s">
        <v>74</v>
      </c>
      <c r="B1" s="26"/>
      <c r="C1" s="26"/>
    </row>
    <row r="3" spans="1:6" ht="33.75" customHeight="1">
      <c r="A3" s="15" t="s">
        <v>226</v>
      </c>
      <c r="B3" s="89" t="s">
        <v>238</v>
      </c>
      <c r="C3" s="90"/>
      <c r="D3" s="90"/>
      <c r="E3" s="91"/>
      <c r="F3" s="37"/>
    </row>
    <row r="4" spans="1:6" ht="92.25" customHeight="1">
      <c r="A4" s="15" t="s">
        <v>227</v>
      </c>
      <c r="B4" s="89" t="s">
        <v>228</v>
      </c>
      <c r="C4" s="90"/>
      <c r="D4" s="90"/>
      <c r="E4" s="91"/>
      <c r="F4" s="37"/>
    </row>
    <row r="5" spans="1:6" ht="16.5">
      <c r="A5" s="15" t="s">
        <v>76</v>
      </c>
      <c r="B5" s="99">
        <v>5403102702</v>
      </c>
      <c r="C5" s="99"/>
      <c r="D5" s="99"/>
      <c r="E5" s="99"/>
      <c r="F5" s="37"/>
    </row>
    <row r="6" spans="1:6" ht="16.5">
      <c r="A6" s="15" t="s">
        <v>77</v>
      </c>
      <c r="B6" s="99">
        <v>546050001</v>
      </c>
      <c r="C6" s="99"/>
      <c r="D6" s="99"/>
      <c r="E6" s="99"/>
      <c r="F6" s="37"/>
    </row>
    <row r="7" spans="1:6" ht="103.5" customHeight="1">
      <c r="A7" s="15" t="s">
        <v>229</v>
      </c>
      <c r="B7" s="89" t="s">
        <v>230</v>
      </c>
      <c r="C7" s="92"/>
      <c r="D7" s="92"/>
      <c r="E7" s="93"/>
      <c r="F7" s="37"/>
    </row>
    <row r="8" spans="1:6" ht="16.5">
      <c r="A8" s="15" t="s">
        <v>231</v>
      </c>
      <c r="B8" s="89" t="s">
        <v>232</v>
      </c>
      <c r="C8" s="92"/>
      <c r="D8" s="92"/>
      <c r="E8" s="93"/>
      <c r="F8" s="37"/>
    </row>
    <row r="9" spans="1:6" ht="33">
      <c r="A9" s="15" t="s">
        <v>233</v>
      </c>
      <c r="B9" s="94" t="s">
        <v>81</v>
      </c>
      <c r="C9" s="92"/>
      <c r="D9" s="92"/>
      <c r="E9" s="93"/>
      <c r="F9" s="37"/>
    </row>
    <row r="10" spans="1:6" ht="16.5">
      <c r="A10" s="15" t="s">
        <v>234</v>
      </c>
      <c r="B10" s="101" t="s">
        <v>239</v>
      </c>
      <c r="C10" s="101"/>
      <c r="D10" s="101"/>
      <c r="E10" s="101"/>
      <c r="F10" s="37"/>
    </row>
    <row r="11" spans="1:6" ht="16.5">
      <c r="A11" s="15" t="s">
        <v>79</v>
      </c>
      <c r="B11" s="101" t="s">
        <v>240</v>
      </c>
      <c r="C11" s="101"/>
      <c r="D11" s="101"/>
      <c r="E11" s="101"/>
      <c r="F11" s="37"/>
    </row>
    <row r="12" spans="1:6" ht="16.5">
      <c r="A12" s="15" t="s">
        <v>235</v>
      </c>
      <c r="B12" s="99" t="s">
        <v>82</v>
      </c>
      <c r="C12" s="99"/>
      <c r="D12" s="99"/>
      <c r="E12" s="99"/>
      <c r="F12" s="37"/>
    </row>
    <row r="14" spans="1:5" ht="16.5">
      <c r="A14" s="88" t="s">
        <v>224</v>
      </c>
      <c r="B14" s="100" t="s">
        <v>223</v>
      </c>
      <c r="C14" s="100"/>
      <c r="D14" s="100"/>
      <c r="E14" s="100"/>
    </row>
    <row r="15" spans="1:5" ht="16.5">
      <c r="A15" s="88"/>
      <c r="B15" s="95" t="s">
        <v>241</v>
      </c>
      <c r="C15" s="96"/>
      <c r="D15" s="95" t="s">
        <v>242</v>
      </c>
      <c r="E15" s="96"/>
    </row>
    <row r="16" spans="1:5" s="32" customFormat="1" ht="16.5">
      <c r="A16" s="88"/>
      <c r="B16" s="97"/>
      <c r="C16" s="98"/>
      <c r="D16" s="97"/>
      <c r="E16" s="98"/>
    </row>
    <row r="17" spans="1:5" ht="16.5">
      <c r="A17" s="15" t="s">
        <v>83</v>
      </c>
      <c r="B17" s="104" t="s">
        <v>236</v>
      </c>
      <c r="C17" s="105"/>
      <c r="D17" s="104" t="s">
        <v>243</v>
      </c>
      <c r="E17" s="105"/>
    </row>
    <row r="18" spans="1:5" ht="33">
      <c r="A18" s="15" t="s">
        <v>84</v>
      </c>
      <c r="B18" s="106"/>
      <c r="C18" s="107"/>
      <c r="D18" s="106"/>
      <c r="E18" s="107"/>
    </row>
    <row r="19" spans="1:5" ht="33">
      <c r="A19" s="15" t="s">
        <v>85</v>
      </c>
      <c r="B19" s="102" t="s">
        <v>220</v>
      </c>
      <c r="C19" s="103"/>
      <c r="D19" s="102" t="s">
        <v>220</v>
      </c>
      <c r="E19" s="103"/>
    </row>
    <row r="20" spans="1:5" ht="66">
      <c r="A20" s="15" t="s">
        <v>86</v>
      </c>
      <c r="B20" s="102" t="s">
        <v>220</v>
      </c>
      <c r="C20" s="103"/>
      <c r="D20" s="102" t="s">
        <v>220</v>
      </c>
      <c r="E20" s="103"/>
    </row>
    <row r="21" spans="1:5" ht="49.5">
      <c r="A21" s="15" t="s">
        <v>87</v>
      </c>
      <c r="B21" s="102" t="s">
        <v>220</v>
      </c>
      <c r="C21" s="103"/>
      <c r="D21" s="102" t="s">
        <v>220</v>
      </c>
      <c r="E21" s="103"/>
    </row>
    <row r="22" spans="1:5" ht="33">
      <c r="A22" s="15" t="s">
        <v>88</v>
      </c>
      <c r="B22" s="102" t="s">
        <v>220</v>
      </c>
      <c r="C22" s="103"/>
      <c r="D22" s="102" t="s">
        <v>220</v>
      </c>
      <c r="E22" s="103"/>
    </row>
  </sheetData>
  <sheetProtection/>
  <mergeCells count="24">
    <mergeCell ref="D22:E22"/>
    <mergeCell ref="B22:C22"/>
    <mergeCell ref="B21:C21"/>
    <mergeCell ref="B20:C20"/>
    <mergeCell ref="B17:C18"/>
    <mergeCell ref="D17:E18"/>
    <mergeCell ref="B19:C19"/>
    <mergeCell ref="D19:E19"/>
    <mergeCell ref="D20:E20"/>
    <mergeCell ref="D21:E21"/>
    <mergeCell ref="B3:E3"/>
    <mergeCell ref="B5:E5"/>
    <mergeCell ref="B6:E6"/>
    <mergeCell ref="B14:E14"/>
    <mergeCell ref="B7:E7"/>
    <mergeCell ref="B10:E10"/>
    <mergeCell ref="B11:E11"/>
    <mergeCell ref="B12:E12"/>
    <mergeCell ref="A14:A16"/>
    <mergeCell ref="B4:E4"/>
    <mergeCell ref="B8:E8"/>
    <mergeCell ref="B9:E9"/>
    <mergeCell ref="B15:C16"/>
    <mergeCell ref="D15:E1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2"/>
  <sheetViews>
    <sheetView tabSelected="1" zoomScale="80" zoomScaleNormal="80" zoomScaleSheetLayoutView="70" zoomScalePageLayoutView="0" workbookViewId="0" topLeftCell="A1">
      <selection activeCell="F8" sqref="F8"/>
    </sheetView>
  </sheetViews>
  <sheetFormatPr defaultColWidth="9.140625" defaultRowHeight="15"/>
  <cols>
    <col min="1" max="1" width="60.421875" style="14" customWidth="1"/>
    <col min="2" max="3" width="21.28125" style="14" customWidth="1"/>
    <col min="4" max="16384" width="9.140625" style="14" customWidth="1"/>
  </cols>
  <sheetData>
    <row r="1" spans="1:3" ht="16.5">
      <c r="A1" s="109" t="s">
        <v>90</v>
      </c>
      <c r="B1" s="109"/>
      <c r="C1" s="109"/>
    </row>
    <row r="3" spans="1:3" ht="16.5">
      <c r="A3" s="48" t="s">
        <v>75</v>
      </c>
      <c r="B3" s="110" t="s">
        <v>244</v>
      </c>
      <c r="C3" s="110"/>
    </row>
    <row r="4" spans="1:3" ht="16.5">
      <c r="A4" s="48" t="s">
        <v>76</v>
      </c>
      <c r="B4" s="110">
        <v>5403102702</v>
      </c>
      <c r="C4" s="110"/>
    </row>
    <row r="5" spans="1:3" ht="16.5">
      <c r="A5" s="48" t="s">
        <v>77</v>
      </c>
      <c r="B5" s="110">
        <v>546050001</v>
      </c>
      <c r="C5" s="110"/>
    </row>
    <row r="6" spans="1:3" ht="16.5" customHeight="1">
      <c r="A6" s="48" t="s">
        <v>78</v>
      </c>
      <c r="B6" s="110" t="s">
        <v>80</v>
      </c>
      <c r="C6" s="110"/>
    </row>
    <row r="8" spans="1:3" ht="33" customHeight="1">
      <c r="A8" s="66" t="s">
        <v>0</v>
      </c>
      <c r="B8" s="66" t="s">
        <v>245</v>
      </c>
      <c r="C8" s="66" t="s">
        <v>253</v>
      </c>
    </row>
    <row r="9" spans="1:3" ht="33">
      <c r="A9" s="9" t="s">
        <v>99</v>
      </c>
      <c r="B9" s="108" t="s">
        <v>251</v>
      </c>
      <c r="C9" s="108"/>
    </row>
    <row r="10" spans="1:3" ht="16.5">
      <c r="A10" s="9" t="s">
        <v>98</v>
      </c>
      <c r="B10" s="49">
        <v>48057.92</v>
      </c>
      <c r="C10" s="55">
        <f>C11+C27</f>
        <v>53524.18037961766</v>
      </c>
    </row>
    <row r="11" spans="1:3" ht="33">
      <c r="A11" s="9" t="s">
        <v>91</v>
      </c>
      <c r="B11" s="49">
        <f>SUM(B12:B26)-B15-B16</f>
        <v>47610.49952900438</v>
      </c>
      <c r="C11" s="55">
        <f>SUM(C12:C26)-C15-C16</f>
        <v>53025.90271710514</v>
      </c>
    </row>
    <row r="12" spans="1:3" ht="16.5">
      <c r="A12" s="10" t="s">
        <v>97</v>
      </c>
      <c r="B12" s="49">
        <v>0</v>
      </c>
      <c r="C12" s="55">
        <v>0</v>
      </c>
    </row>
    <row r="13" spans="1:3" ht="49.5">
      <c r="A13" s="10" t="s">
        <v>96</v>
      </c>
      <c r="B13" s="49">
        <v>26741.79</v>
      </c>
      <c r="C13" s="55">
        <f>3!C16</f>
        <v>26273.52745</v>
      </c>
    </row>
    <row r="14" spans="1:3" ht="49.5">
      <c r="A14" s="10" t="s">
        <v>94</v>
      </c>
      <c r="B14" s="49">
        <v>6125.08</v>
      </c>
      <c r="C14" s="55">
        <v>8508.100339999999</v>
      </c>
    </row>
    <row r="15" spans="1:3" ht="16.5">
      <c r="A15" s="16" t="s">
        <v>92</v>
      </c>
      <c r="B15" s="49">
        <v>2.754</v>
      </c>
      <c r="C15" s="55">
        <f>C14/C16</f>
        <v>2.7928687294960617</v>
      </c>
    </row>
    <row r="16" spans="1:3" ht="16.5">
      <c r="A16" s="16" t="s">
        <v>93</v>
      </c>
      <c r="B16" s="49">
        <f>B14/B15</f>
        <v>2224.066811909949</v>
      </c>
      <c r="C16" s="55">
        <v>3046.366</v>
      </c>
    </row>
    <row r="17" spans="1:3" ht="33">
      <c r="A17" s="10" t="s">
        <v>95</v>
      </c>
      <c r="B17" s="49">
        <v>174.86</v>
      </c>
      <c r="C17" s="55">
        <v>148.88147</v>
      </c>
    </row>
    <row r="18" spans="1:3" ht="33" customHeight="1">
      <c r="A18" s="10" t="s">
        <v>100</v>
      </c>
      <c r="B18" s="49">
        <v>0</v>
      </c>
      <c r="C18" s="55">
        <v>0</v>
      </c>
    </row>
    <row r="19" spans="1:3" ht="60" customHeight="1">
      <c r="A19" s="10" t="s">
        <v>101</v>
      </c>
      <c r="B19" s="49">
        <f>5437.45+1669.59</f>
        <v>7107.04</v>
      </c>
      <c r="C19" s="55">
        <f>4566.88351364657+1412.43149115017</f>
        <v>5979.315004796739</v>
      </c>
    </row>
    <row r="20" spans="1:3" ht="33">
      <c r="A20" s="10" t="s">
        <v>102</v>
      </c>
      <c r="B20" s="49">
        <v>1749</v>
      </c>
      <c r="C20" s="55">
        <v>1989.98868</v>
      </c>
    </row>
    <row r="21" spans="1:3" ht="37.5" customHeight="1">
      <c r="A21" s="10" t="s">
        <v>104</v>
      </c>
      <c r="B21" s="49">
        <f>2548.35574954206*1.0248</f>
        <v>2611.554972130703</v>
      </c>
      <c r="C21" s="55">
        <v>1260.59978</v>
      </c>
    </row>
    <row r="22" spans="1:3" ht="16.5">
      <c r="A22" s="16" t="s">
        <v>103</v>
      </c>
      <c r="B22" s="49">
        <v>0</v>
      </c>
      <c r="C22" s="55">
        <v>0</v>
      </c>
    </row>
    <row r="23" spans="1:3" ht="16.5" customHeight="1">
      <c r="A23" s="10" t="s">
        <v>105</v>
      </c>
      <c r="B23" s="49">
        <f>1471.42326002505*1.0248</f>
        <v>1507.9145568736712</v>
      </c>
      <c r="C23" s="55">
        <v>6742.792892308403</v>
      </c>
    </row>
    <row r="24" spans="1:3" ht="16.5">
      <c r="A24" s="16" t="s">
        <v>103</v>
      </c>
      <c r="B24" s="49">
        <v>0</v>
      </c>
      <c r="C24" s="55">
        <v>0</v>
      </c>
    </row>
    <row r="25" spans="1:3" ht="84" customHeight="1">
      <c r="A25" s="10" t="s">
        <v>106</v>
      </c>
      <c r="B25" s="49">
        <v>1593.26</v>
      </c>
      <c r="C25" s="49">
        <v>2122.6971</v>
      </c>
    </row>
    <row r="26" spans="1:3" ht="49.5">
      <c r="A26" s="10" t="s">
        <v>107</v>
      </c>
      <c r="B26" s="49">
        <v>0</v>
      </c>
      <c r="C26" s="55">
        <v>0</v>
      </c>
    </row>
    <row r="27" spans="1:3" ht="33" customHeight="1">
      <c r="A27" s="9" t="s">
        <v>108</v>
      </c>
      <c r="B27" s="49">
        <f>B10-B11</f>
        <v>447.4204709956175</v>
      </c>
      <c r="C27" s="55">
        <v>498.27766251252183</v>
      </c>
    </row>
    <row r="28" spans="1:3" ht="16.5">
      <c r="A28" s="9" t="s">
        <v>109</v>
      </c>
      <c r="B28" s="49">
        <f>B27*0.8</f>
        <v>357.936376796494</v>
      </c>
      <c r="C28" s="49">
        <f>C27*0.8</f>
        <v>398.6221300100175</v>
      </c>
    </row>
    <row r="29" spans="1:3" ht="66">
      <c r="A29" s="12" t="s">
        <v>110</v>
      </c>
      <c r="B29" s="49">
        <v>0</v>
      </c>
      <c r="C29" s="55">
        <v>0</v>
      </c>
    </row>
    <row r="30" spans="1:3" ht="16.5">
      <c r="A30" s="9" t="s">
        <v>111</v>
      </c>
      <c r="B30" s="38" t="s">
        <v>89</v>
      </c>
      <c r="C30" s="67"/>
    </row>
    <row r="31" spans="1:3" ht="16.5">
      <c r="A31" s="17" t="s">
        <v>119</v>
      </c>
      <c r="B31" s="38" t="s">
        <v>89</v>
      </c>
      <c r="C31" s="67"/>
    </row>
    <row r="32" spans="1:3" ht="120">
      <c r="A32" s="9" t="s">
        <v>118</v>
      </c>
      <c r="B32" s="38" t="s">
        <v>89</v>
      </c>
      <c r="C32" s="68" t="s">
        <v>254</v>
      </c>
    </row>
    <row r="33" spans="1:3" ht="16.5" customHeight="1">
      <c r="A33" s="9" t="s">
        <v>117</v>
      </c>
      <c r="B33" s="38">
        <v>50</v>
      </c>
      <c r="C33" s="67">
        <v>50</v>
      </c>
    </row>
    <row r="34" spans="1:3" ht="16.5">
      <c r="A34" s="9" t="s">
        <v>116</v>
      </c>
      <c r="B34" s="38">
        <v>25</v>
      </c>
      <c r="C34" s="67">
        <v>25</v>
      </c>
    </row>
    <row r="35" spans="1:3" ht="33">
      <c r="A35" s="9" t="s">
        <v>115</v>
      </c>
      <c r="B35" s="50">
        <v>42.438</v>
      </c>
      <c r="C35" s="69">
        <v>38.79913709827201</v>
      </c>
    </row>
    <row r="36" spans="1:3" ht="33">
      <c r="A36" s="9" t="s">
        <v>114</v>
      </c>
      <c r="B36" s="38">
        <v>0</v>
      </c>
      <c r="C36" s="67">
        <v>0</v>
      </c>
    </row>
    <row r="37" spans="1:3" ht="33">
      <c r="A37" s="9" t="s">
        <v>120</v>
      </c>
      <c r="B37" s="50">
        <v>4.93328</v>
      </c>
      <c r="C37" s="69">
        <v>4.904950000000001</v>
      </c>
    </row>
    <row r="38" spans="1:3" ht="16.5">
      <c r="A38" s="17" t="s">
        <v>112</v>
      </c>
      <c r="B38" s="50">
        <v>4.4814799999999995</v>
      </c>
      <c r="C38" s="69">
        <v>4.38091</v>
      </c>
    </row>
    <row r="39" spans="1:3" ht="16.5">
      <c r="A39" s="17" t="s">
        <v>113</v>
      </c>
      <c r="B39" s="50">
        <f>B37-B38</f>
        <v>0.4518000000000004</v>
      </c>
      <c r="C39" s="69">
        <f>C37-C38</f>
        <v>0.5240400000000012</v>
      </c>
    </row>
    <row r="40" spans="1:3" ht="33">
      <c r="A40" s="9" t="s">
        <v>122</v>
      </c>
      <c r="B40" s="50">
        <v>10</v>
      </c>
      <c r="C40" s="69">
        <v>2.8643654999999937</v>
      </c>
    </row>
    <row r="41" spans="1:3" ht="33">
      <c r="A41" s="9" t="s">
        <v>121</v>
      </c>
      <c r="B41" s="51">
        <v>6.874</v>
      </c>
      <c r="C41" s="51">
        <v>6.874</v>
      </c>
    </row>
    <row r="42" spans="1:3" ht="16.5">
      <c r="A42" s="9" t="s">
        <v>123</v>
      </c>
      <c r="B42" s="38" t="s">
        <v>89</v>
      </c>
      <c r="C42" s="67" t="s">
        <v>89</v>
      </c>
    </row>
    <row r="43" spans="1:3" ht="16.5">
      <c r="A43" s="9" t="s">
        <v>124</v>
      </c>
      <c r="B43" s="38" t="s">
        <v>89</v>
      </c>
      <c r="C43" s="67" t="s">
        <v>89</v>
      </c>
    </row>
    <row r="44" spans="1:3" ht="16.5">
      <c r="A44" s="9" t="s">
        <v>125</v>
      </c>
      <c r="B44" s="38">
        <v>1</v>
      </c>
      <c r="C44" s="67">
        <v>1</v>
      </c>
    </row>
    <row r="45" spans="1:3" ht="16.5">
      <c r="A45" s="9" t="s">
        <v>126</v>
      </c>
      <c r="B45" s="38">
        <v>39</v>
      </c>
      <c r="C45" s="67">
        <v>39</v>
      </c>
    </row>
    <row r="46" spans="1:3" ht="33">
      <c r="A46" s="9" t="s">
        <v>127</v>
      </c>
      <c r="B46" s="38">
        <v>16</v>
      </c>
      <c r="C46" s="70">
        <v>15.5</v>
      </c>
    </row>
    <row r="47" spans="1:3" ht="33">
      <c r="A47" s="9" t="s">
        <v>128</v>
      </c>
      <c r="B47" s="50">
        <v>153.1646166171827</v>
      </c>
      <c r="C47" s="69">
        <v>181.89904715027518</v>
      </c>
    </row>
    <row r="48" spans="1:3" ht="33">
      <c r="A48" s="9" t="s">
        <v>237</v>
      </c>
      <c r="B48" s="52">
        <f>B16/(B35*1000)</f>
        <v>0.052407437011874954</v>
      </c>
      <c r="C48" s="52">
        <f>C16/(C35*1000)</f>
        <v>0.07851633381134333</v>
      </c>
    </row>
    <row r="49" spans="1:3" ht="33">
      <c r="A49" s="9" t="s">
        <v>129</v>
      </c>
      <c r="B49" s="52">
        <v>0.33279124840944435</v>
      </c>
      <c r="C49" s="52">
        <v>0.3015466805451472</v>
      </c>
    </row>
    <row r="50" spans="2:3" ht="16.5">
      <c r="B50" s="56"/>
      <c r="C50" s="56"/>
    </row>
    <row r="51" spans="2:3" ht="23.25" customHeight="1">
      <c r="B51" s="56"/>
      <c r="C51" s="56"/>
    </row>
    <row r="52" spans="2:3" ht="16.5">
      <c r="B52" s="56"/>
      <c r="C52" s="56"/>
    </row>
  </sheetData>
  <sheetProtection/>
  <mergeCells count="6">
    <mergeCell ref="B9:C9"/>
    <mergeCell ref="A1:C1"/>
    <mergeCell ref="B3:C3"/>
    <mergeCell ref="B4:C4"/>
    <mergeCell ref="B5:C5"/>
    <mergeCell ref="B6:C6"/>
  </mergeCells>
  <hyperlinks>
    <hyperlink ref="C32" r:id="rId1" display="http://www.elsib.ru/corpinfo/otchetnaya_inf/godovaya_buhgalt_otch.php"/>
  </hyperlinks>
  <printOptions/>
  <pageMargins left="0.1968503937007874" right="0.1968503937007874" top="0.3937007874015748" bottom="0.3937007874015748" header="0" footer="0"/>
  <pageSetup fitToHeight="1" fitToWidth="1" horizontalDpi="600" verticalDpi="600" orientation="portrait" paperSize="9" scale="5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89"/>
  <sheetViews>
    <sheetView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8.57421875" style="13" customWidth="1"/>
    <col min="2" max="3" width="24.57421875" style="13" customWidth="1"/>
    <col min="4" max="4" width="9.140625" style="33" customWidth="1"/>
    <col min="5" max="16384" width="9.140625" style="13" customWidth="1"/>
  </cols>
  <sheetData>
    <row r="1" spans="1:3" ht="16.5">
      <c r="A1" s="109" t="s">
        <v>130</v>
      </c>
      <c r="B1" s="109"/>
      <c r="C1" s="109"/>
    </row>
    <row r="3" spans="1:3" ht="16.5">
      <c r="A3" s="15" t="s">
        <v>75</v>
      </c>
      <c r="B3" s="94" t="s">
        <v>244</v>
      </c>
      <c r="C3" s="93"/>
    </row>
    <row r="4" spans="1:3" ht="16.5">
      <c r="A4" s="15" t="s">
        <v>76</v>
      </c>
      <c r="B4" s="94">
        <v>5403102702</v>
      </c>
      <c r="C4" s="93"/>
    </row>
    <row r="5" spans="1:16" ht="16.5">
      <c r="A5" s="15" t="s">
        <v>77</v>
      </c>
      <c r="B5" s="94">
        <v>546050001</v>
      </c>
      <c r="C5" s="93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6.5">
      <c r="A6" s="15" t="s">
        <v>78</v>
      </c>
      <c r="B6" s="94" t="s">
        <v>80</v>
      </c>
      <c r="C6" s="93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5:16" ht="16.5"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6.5">
      <c r="A8" s="20" t="s">
        <v>0</v>
      </c>
      <c r="B8" s="54" t="s">
        <v>255</v>
      </c>
      <c r="C8" s="53" t="s">
        <v>252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6.5">
      <c r="A9" s="8" t="s">
        <v>131</v>
      </c>
      <c r="B9" s="60">
        <f>B16+B81</f>
        <v>32866.87</v>
      </c>
      <c r="C9" s="60">
        <f>C16+C81</f>
        <v>34781.62779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16.5" hidden="1">
      <c r="A10" s="21" t="s">
        <v>132</v>
      </c>
      <c r="B10" s="61"/>
      <c r="C10" s="6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6.5" hidden="1">
      <c r="A11" s="8" t="s">
        <v>133</v>
      </c>
      <c r="B11" s="62"/>
      <c r="C11" s="62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6.5" hidden="1">
      <c r="A12" s="8" t="s">
        <v>134</v>
      </c>
      <c r="B12" s="62"/>
      <c r="C12" s="62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6.5" hidden="1">
      <c r="A13" s="8" t="s">
        <v>135</v>
      </c>
      <c r="B13" s="62"/>
      <c r="C13" s="62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6.5" hidden="1">
      <c r="A14" s="8" t="s">
        <v>136</v>
      </c>
      <c r="B14" s="62"/>
      <c r="C14" s="62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6.5">
      <c r="A15" s="21" t="s">
        <v>137</v>
      </c>
      <c r="B15" s="61"/>
      <c r="C15" s="6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6.5">
      <c r="A16" s="8" t="s">
        <v>138</v>
      </c>
      <c r="B16" s="60">
        <f>B21+B26</f>
        <v>26741.79</v>
      </c>
      <c r="C16" s="60">
        <f>C21+C26</f>
        <v>26273.52745</v>
      </c>
      <c r="D16" s="57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6.5">
      <c r="A17" s="8" t="s">
        <v>139</v>
      </c>
      <c r="B17" s="60">
        <f>B16/B18*1000</f>
        <v>4313.191935483872</v>
      </c>
      <c r="C17" s="60">
        <f>C16/C18*1000</f>
        <v>4369.411944804125</v>
      </c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6.5">
      <c r="A18" s="8" t="s">
        <v>140</v>
      </c>
      <c r="B18" s="60">
        <f>B23+B28</f>
        <v>6200</v>
      </c>
      <c r="C18" s="60">
        <f>C23+C28</f>
        <v>6013.058</v>
      </c>
      <c r="D18" s="57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ht="16.5">
      <c r="A19" s="8" t="s">
        <v>136</v>
      </c>
      <c r="B19" s="60" t="s">
        <v>256</v>
      </c>
      <c r="C19" s="60" t="s">
        <v>256</v>
      </c>
      <c r="D19" s="58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6.5">
      <c r="A20" s="21" t="s">
        <v>141</v>
      </c>
      <c r="B20" s="61"/>
      <c r="C20" s="6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16.5">
      <c r="A21" s="8" t="s">
        <v>142</v>
      </c>
      <c r="B21" s="60">
        <f>2!B13</f>
        <v>26741.79</v>
      </c>
      <c r="C21" s="60">
        <f>C22*C23/1000</f>
        <v>26162.046514200003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 ht="16.5">
      <c r="A22" s="8" t="s">
        <v>146</v>
      </c>
      <c r="B22" s="60">
        <f>B21/B23*1000</f>
        <v>4313.191935483872</v>
      </c>
      <c r="C22" s="60">
        <v>4363.414383897725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3" ht="16.5">
      <c r="A23" s="8" t="s">
        <v>140</v>
      </c>
      <c r="B23" s="60">
        <v>6200</v>
      </c>
      <c r="C23" s="60">
        <v>5995.774</v>
      </c>
    </row>
    <row r="24" spans="1:3" ht="16.5">
      <c r="A24" s="8" t="s">
        <v>136</v>
      </c>
      <c r="B24" s="60" t="s">
        <v>256</v>
      </c>
      <c r="C24" s="60" t="s">
        <v>256</v>
      </c>
    </row>
    <row r="25" spans="1:3" ht="16.5">
      <c r="A25" s="21" t="s">
        <v>143</v>
      </c>
      <c r="B25" s="63"/>
      <c r="C25" s="61"/>
    </row>
    <row r="26" spans="1:4" ht="16.5">
      <c r="A26" s="8" t="s">
        <v>144</v>
      </c>
      <c r="B26" s="60">
        <f>B27*B28/1000</f>
        <v>0</v>
      </c>
      <c r="C26" s="60">
        <f>C27*C28/1000</f>
        <v>111.4809358</v>
      </c>
      <c r="D26" s="33" t="s">
        <v>202</v>
      </c>
    </row>
    <row r="27" spans="1:4" ht="16.5">
      <c r="A27" s="8" t="s">
        <v>146</v>
      </c>
      <c r="B27" s="64"/>
      <c r="C27" s="60">
        <v>6449.95</v>
      </c>
      <c r="D27" s="33" t="s">
        <v>201</v>
      </c>
    </row>
    <row r="28" spans="1:3" ht="16.5">
      <c r="A28" s="8" t="s">
        <v>140</v>
      </c>
      <c r="B28" s="64"/>
      <c r="C28" s="60">
        <v>17.284</v>
      </c>
    </row>
    <row r="29" spans="1:3" ht="16.5">
      <c r="A29" s="8" t="s">
        <v>136</v>
      </c>
      <c r="B29" s="60" t="s">
        <v>256</v>
      </c>
      <c r="C29" s="60" t="s">
        <v>256</v>
      </c>
    </row>
    <row r="30" spans="1:3" ht="16.5" hidden="1">
      <c r="A30" s="21" t="s">
        <v>145</v>
      </c>
      <c r="B30" s="61"/>
      <c r="C30" s="61"/>
    </row>
    <row r="31" spans="1:3" ht="16.5" hidden="1">
      <c r="A31" s="8" t="s">
        <v>149</v>
      </c>
      <c r="B31" s="62"/>
      <c r="C31" s="62"/>
    </row>
    <row r="32" spans="1:3" ht="16.5" hidden="1">
      <c r="A32" s="8" t="s">
        <v>146</v>
      </c>
      <c r="B32" s="62"/>
      <c r="C32" s="62"/>
    </row>
    <row r="33" spans="1:3" ht="16.5" hidden="1">
      <c r="A33" s="8" t="s">
        <v>140</v>
      </c>
      <c r="B33" s="62"/>
      <c r="C33" s="62"/>
    </row>
    <row r="34" spans="1:3" ht="16.5" hidden="1">
      <c r="A34" s="8" t="s">
        <v>136</v>
      </c>
      <c r="B34" s="62"/>
      <c r="C34" s="62"/>
    </row>
    <row r="35" spans="1:3" ht="16.5" hidden="1">
      <c r="A35" s="21" t="s">
        <v>147</v>
      </c>
      <c r="B35" s="61"/>
      <c r="C35" s="61"/>
    </row>
    <row r="36" spans="1:3" ht="16.5" hidden="1">
      <c r="A36" s="8" t="s">
        <v>148</v>
      </c>
      <c r="B36" s="62"/>
      <c r="C36" s="62"/>
    </row>
    <row r="37" spans="1:3" ht="16.5" hidden="1">
      <c r="A37" s="8" t="s">
        <v>150</v>
      </c>
      <c r="B37" s="62"/>
      <c r="C37" s="62"/>
    </row>
    <row r="38" spans="1:3" ht="16.5" hidden="1">
      <c r="A38" s="8" t="s">
        <v>135</v>
      </c>
      <c r="B38" s="62"/>
      <c r="C38" s="62"/>
    </row>
    <row r="39" spans="1:3" ht="16.5" hidden="1">
      <c r="A39" s="8" t="s">
        <v>136</v>
      </c>
      <c r="B39" s="62"/>
      <c r="C39" s="62"/>
    </row>
    <row r="40" spans="1:3" ht="16.5" hidden="1">
      <c r="A40" s="21" t="s">
        <v>151</v>
      </c>
      <c r="B40" s="61"/>
      <c r="C40" s="61"/>
    </row>
    <row r="41" spans="1:3" ht="16.5" hidden="1">
      <c r="A41" s="8" t="s">
        <v>152</v>
      </c>
      <c r="B41" s="62"/>
      <c r="C41" s="62"/>
    </row>
    <row r="42" spans="1:3" ht="16.5" hidden="1">
      <c r="A42" s="8" t="s">
        <v>150</v>
      </c>
      <c r="B42" s="62"/>
      <c r="C42" s="62"/>
    </row>
    <row r="43" spans="1:3" ht="16.5" hidden="1">
      <c r="A43" s="8" t="s">
        <v>135</v>
      </c>
      <c r="B43" s="62"/>
      <c r="C43" s="62"/>
    </row>
    <row r="44" spans="1:3" ht="16.5" hidden="1">
      <c r="A44" s="8" t="s">
        <v>136</v>
      </c>
      <c r="B44" s="62"/>
      <c r="C44" s="62"/>
    </row>
    <row r="45" spans="1:3" ht="16.5" hidden="1">
      <c r="A45" s="21" t="s">
        <v>153</v>
      </c>
      <c r="B45" s="61"/>
      <c r="C45" s="61"/>
    </row>
    <row r="46" spans="1:3" ht="16.5" hidden="1">
      <c r="A46" s="8" t="s">
        <v>154</v>
      </c>
      <c r="B46" s="62"/>
      <c r="C46" s="62"/>
    </row>
    <row r="47" spans="1:3" ht="16.5" hidden="1">
      <c r="A47" s="8" t="s">
        <v>150</v>
      </c>
      <c r="B47" s="62"/>
      <c r="C47" s="62"/>
    </row>
    <row r="48" spans="1:3" ht="16.5" hidden="1">
      <c r="A48" s="8" t="s">
        <v>135</v>
      </c>
      <c r="B48" s="62"/>
      <c r="C48" s="62"/>
    </row>
    <row r="49" spans="1:3" ht="16.5" hidden="1">
      <c r="A49" s="8" t="s">
        <v>136</v>
      </c>
      <c r="B49" s="62"/>
      <c r="C49" s="62"/>
    </row>
    <row r="50" spans="1:3" ht="16.5" hidden="1">
      <c r="A50" s="21" t="s">
        <v>155</v>
      </c>
      <c r="B50" s="61"/>
      <c r="C50" s="61"/>
    </row>
    <row r="51" spans="1:3" ht="16.5" hidden="1">
      <c r="A51" s="8" t="s">
        <v>156</v>
      </c>
      <c r="B51" s="62"/>
      <c r="C51" s="62"/>
    </row>
    <row r="52" spans="1:3" ht="16.5" hidden="1">
      <c r="A52" s="8" t="s">
        <v>150</v>
      </c>
      <c r="B52" s="62"/>
      <c r="C52" s="62"/>
    </row>
    <row r="53" spans="1:3" ht="16.5" hidden="1">
      <c r="A53" s="8" t="s">
        <v>135</v>
      </c>
      <c r="B53" s="62"/>
      <c r="C53" s="62"/>
    </row>
    <row r="54" spans="1:3" ht="16.5" hidden="1">
      <c r="A54" s="8" t="s">
        <v>136</v>
      </c>
      <c r="B54" s="62"/>
      <c r="C54" s="62"/>
    </row>
    <row r="55" spans="1:3" ht="16.5" hidden="1">
      <c r="A55" s="21" t="s">
        <v>157</v>
      </c>
      <c r="B55" s="61"/>
      <c r="C55" s="61"/>
    </row>
    <row r="56" spans="1:3" ht="16.5" hidden="1">
      <c r="A56" s="8" t="s">
        <v>158</v>
      </c>
      <c r="B56" s="62"/>
      <c r="C56" s="62"/>
    </row>
    <row r="57" spans="1:3" ht="16.5" hidden="1">
      <c r="A57" s="8" t="s">
        <v>150</v>
      </c>
      <c r="B57" s="62"/>
      <c r="C57" s="62"/>
    </row>
    <row r="58" spans="1:3" ht="16.5" hidden="1">
      <c r="A58" s="8" t="s">
        <v>135</v>
      </c>
      <c r="B58" s="62"/>
      <c r="C58" s="62"/>
    </row>
    <row r="59" spans="1:3" ht="16.5" hidden="1">
      <c r="A59" s="8" t="s">
        <v>136</v>
      </c>
      <c r="B59" s="62"/>
      <c r="C59" s="62"/>
    </row>
    <row r="60" spans="1:3" ht="16.5" hidden="1">
      <c r="A60" s="21" t="s">
        <v>159</v>
      </c>
      <c r="B60" s="61"/>
      <c r="C60" s="61"/>
    </row>
    <row r="61" spans="1:3" ht="16.5" hidden="1">
      <c r="A61" s="8" t="s">
        <v>160</v>
      </c>
      <c r="B61" s="62"/>
      <c r="C61" s="62"/>
    </row>
    <row r="62" spans="1:3" ht="16.5" hidden="1">
      <c r="A62" s="8" t="s">
        <v>150</v>
      </c>
      <c r="B62" s="62"/>
      <c r="C62" s="62"/>
    </row>
    <row r="63" spans="1:3" ht="16.5" hidden="1">
      <c r="A63" s="8" t="s">
        <v>135</v>
      </c>
      <c r="B63" s="62"/>
      <c r="C63" s="62"/>
    </row>
    <row r="64" spans="1:3" ht="16.5" hidden="1">
      <c r="A64" s="8" t="s">
        <v>136</v>
      </c>
      <c r="B64" s="62"/>
      <c r="C64" s="62"/>
    </row>
    <row r="65" spans="1:3" ht="16.5" hidden="1">
      <c r="A65" s="21" t="s">
        <v>161</v>
      </c>
      <c r="B65" s="61"/>
      <c r="C65" s="61"/>
    </row>
    <row r="66" spans="1:3" ht="16.5" hidden="1">
      <c r="A66" s="8" t="s">
        <v>162</v>
      </c>
      <c r="B66" s="62"/>
      <c r="C66" s="62"/>
    </row>
    <row r="67" spans="1:3" ht="16.5" hidden="1">
      <c r="A67" s="8" t="s">
        <v>150</v>
      </c>
      <c r="B67" s="62"/>
      <c r="C67" s="62"/>
    </row>
    <row r="68" spans="1:3" ht="16.5" hidden="1">
      <c r="A68" s="8" t="s">
        <v>135</v>
      </c>
      <c r="B68" s="62"/>
      <c r="C68" s="62"/>
    </row>
    <row r="69" spans="1:3" ht="16.5" hidden="1">
      <c r="A69" s="8" t="s">
        <v>136</v>
      </c>
      <c r="B69" s="62"/>
      <c r="C69" s="62"/>
    </row>
    <row r="70" spans="1:3" ht="16.5" hidden="1">
      <c r="A70" s="21" t="s">
        <v>163</v>
      </c>
      <c r="B70" s="61"/>
      <c r="C70" s="61"/>
    </row>
    <row r="71" spans="1:3" ht="16.5" hidden="1">
      <c r="A71" s="8" t="s">
        <v>164</v>
      </c>
      <c r="B71" s="62"/>
      <c r="C71" s="62"/>
    </row>
    <row r="72" spans="1:3" ht="16.5" hidden="1">
      <c r="A72" s="8" t="s">
        <v>150</v>
      </c>
      <c r="B72" s="62"/>
      <c r="C72" s="62"/>
    </row>
    <row r="73" spans="1:3" ht="16.5" hidden="1">
      <c r="A73" s="8" t="s">
        <v>135</v>
      </c>
      <c r="B73" s="62"/>
      <c r="C73" s="62"/>
    </row>
    <row r="74" spans="1:3" ht="16.5" hidden="1">
      <c r="A74" s="8" t="s">
        <v>136</v>
      </c>
      <c r="B74" s="62"/>
      <c r="C74" s="62"/>
    </row>
    <row r="75" spans="1:3" ht="16.5" hidden="1">
      <c r="A75" s="21" t="s">
        <v>165</v>
      </c>
      <c r="B75" s="61"/>
      <c r="C75" s="61"/>
    </row>
    <row r="76" spans="1:3" ht="16.5" hidden="1">
      <c r="A76" s="8" t="s">
        <v>166</v>
      </c>
      <c r="B76" s="62"/>
      <c r="C76" s="62"/>
    </row>
    <row r="77" spans="1:3" ht="16.5" hidden="1">
      <c r="A77" s="8" t="s">
        <v>150</v>
      </c>
      <c r="B77" s="62"/>
      <c r="C77" s="62"/>
    </row>
    <row r="78" spans="1:3" ht="16.5" hidden="1">
      <c r="A78" s="8" t="s">
        <v>135</v>
      </c>
      <c r="B78" s="62"/>
      <c r="C78" s="62"/>
    </row>
    <row r="79" spans="1:3" ht="16.5" hidden="1">
      <c r="A79" s="8" t="s">
        <v>136</v>
      </c>
      <c r="B79" s="62"/>
      <c r="C79" s="62"/>
    </row>
    <row r="80" spans="1:3" ht="16.5">
      <c r="A80" s="21" t="s">
        <v>167</v>
      </c>
      <c r="B80" s="61"/>
      <c r="C80" s="61"/>
    </row>
    <row r="81" spans="1:4" ht="16.5">
      <c r="A81" s="8" t="s">
        <v>168</v>
      </c>
      <c r="B81" s="60">
        <f>2!B14</f>
        <v>6125.08</v>
      </c>
      <c r="C81" s="60">
        <f>2!C14</f>
        <v>8508.100339999999</v>
      </c>
      <c r="D81" s="33" t="s">
        <v>202</v>
      </c>
    </row>
    <row r="82" spans="1:3" ht="16.5">
      <c r="A82" s="8" t="s">
        <v>136</v>
      </c>
      <c r="B82" s="60" t="s">
        <v>256</v>
      </c>
      <c r="C82" s="60" t="s">
        <v>256</v>
      </c>
    </row>
    <row r="83" spans="1:3" ht="16.5">
      <c r="A83" s="8" t="s">
        <v>169</v>
      </c>
      <c r="B83" s="65">
        <f>B81/B84</f>
        <v>2.754</v>
      </c>
      <c r="C83" s="65">
        <f>C81/C84</f>
        <v>2.7928687294960617</v>
      </c>
    </row>
    <row r="84" spans="1:3" ht="16.5">
      <c r="A84" s="8" t="s">
        <v>170</v>
      </c>
      <c r="B84" s="60">
        <f>2!B16</f>
        <v>2224.066811909949</v>
      </c>
      <c r="C84" s="60">
        <f>2!C16</f>
        <v>3046.366</v>
      </c>
    </row>
    <row r="85" spans="1:3" ht="16.5" hidden="1">
      <c r="A85" s="21" t="s">
        <v>171</v>
      </c>
      <c r="B85" s="21"/>
      <c r="C85" s="8"/>
    </row>
    <row r="86" spans="1:3" ht="16.5" hidden="1">
      <c r="A86" s="8" t="s">
        <v>172</v>
      </c>
      <c r="B86" s="8"/>
      <c r="C86" s="31"/>
    </row>
    <row r="87" spans="1:3" ht="16.5" hidden="1">
      <c r="A87" s="8" t="s">
        <v>150</v>
      </c>
      <c r="B87" s="8"/>
      <c r="C87" s="31"/>
    </row>
    <row r="88" spans="1:3" ht="16.5" hidden="1">
      <c r="A88" s="8" t="s">
        <v>135</v>
      </c>
      <c r="B88" s="8"/>
      <c r="C88" s="31"/>
    </row>
    <row r="89" spans="1:3" ht="16.5" hidden="1">
      <c r="A89" s="8" t="s">
        <v>136</v>
      </c>
      <c r="B89" s="8"/>
      <c r="C89" s="31"/>
    </row>
  </sheetData>
  <sheetProtection/>
  <mergeCells count="5">
    <mergeCell ref="A1:C1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8"/>
  <sheetViews>
    <sheetView zoomScale="85" zoomScaleNormal="85" zoomScalePageLayoutView="0" workbookViewId="0" topLeftCell="A1">
      <selection activeCell="F18" sqref="F18"/>
    </sheetView>
  </sheetViews>
  <sheetFormatPr defaultColWidth="9.140625" defaultRowHeight="15"/>
  <cols>
    <col min="1" max="1" width="6.140625" style="26" customWidth="1"/>
    <col min="2" max="2" width="60.7109375" style="26" customWidth="1"/>
    <col min="3" max="6" width="18.00390625" style="26" customWidth="1"/>
    <col min="7" max="7" width="24.00390625" style="26" customWidth="1"/>
    <col min="8" max="16384" width="9.140625" style="26" customWidth="1"/>
  </cols>
  <sheetData>
    <row r="1" spans="1:12" ht="50.25" customHeight="1">
      <c r="A1" s="111" t="s">
        <v>180</v>
      </c>
      <c r="B1" s="111"/>
      <c r="C1" s="111"/>
      <c r="D1" s="111"/>
      <c r="E1" s="111"/>
      <c r="F1" s="111"/>
      <c r="G1" s="25"/>
      <c r="H1" s="25"/>
      <c r="I1" s="25"/>
      <c r="J1" s="25"/>
      <c r="K1" s="25"/>
      <c r="L1" s="25"/>
    </row>
    <row r="3" spans="1:6" ht="16.5">
      <c r="A3" s="112" t="s">
        <v>181</v>
      </c>
      <c r="B3" s="112" t="s">
        <v>0</v>
      </c>
      <c r="C3" s="114" t="s">
        <v>182</v>
      </c>
      <c r="D3" s="115"/>
      <c r="E3" s="115"/>
      <c r="F3" s="116"/>
    </row>
    <row r="4" spans="1:6" ht="16.5">
      <c r="A4" s="113"/>
      <c r="B4" s="113"/>
      <c r="C4" s="28" t="s">
        <v>246</v>
      </c>
      <c r="D4" s="28" t="s">
        <v>247</v>
      </c>
      <c r="E4" s="28" t="s">
        <v>248</v>
      </c>
      <c r="F4" s="28" t="s">
        <v>249</v>
      </c>
    </row>
    <row r="5" spans="1:6" ht="16.5">
      <c r="A5" s="19">
        <v>1</v>
      </c>
      <c r="B5" s="27" t="s">
        <v>183</v>
      </c>
      <c r="C5" s="47" t="s">
        <v>220</v>
      </c>
      <c r="D5" s="47" t="s">
        <v>220</v>
      </c>
      <c r="E5" s="47" t="s">
        <v>220</v>
      </c>
      <c r="F5" s="47" t="s">
        <v>220</v>
      </c>
    </row>
    <row r="6" spans="1:6" ht="49.5">
      <c r="A6" s="19">
        <v>2</v>
      </c>
      <c r="B6" s="27" t="s">
        <v>184</v>
      </c>
      <c r="C6" s="47" t="s">
        <v>220</v>
      </c>
      <c r="D6" s="47" t="s">
        <v>220</v>
      </c>
      <c r="E6" s="47" t="s">
        <v>220</v>
      </c>
      <c r="F6" s="47" t="s">
        <v>220</v>
      </c>
    </row>
    <row r="7" spans="1:6" ht="33">
      <c r="A7" s="19">
        <v>3</v>
      </c>
      <c r="B7" s="27" t="s">
        <v>186</v>
      </c>
      <c r="C7" s="47" t="s">
        <v>220</v>
      </c>
      <c r="D7" s="47" t="s">
        <v>220</v>
      </c>
      <c r="E7" s="47" t="s">
        <v>220</v>
      </c>
      <c r="F7" s="47" t="s">
        <v>220</v>
      </c>
    </row>
    <row r="8" spans="1:6" ht="49.5">
      <c r="A8" s="19">
        <v>4</v>
      </c>
      <c r="B8" s="27" t="s">
        <v>185</v>
      </c>
      <c r="C8" s="47" t="s">
        <v>220</v>
      </c>
      <c r="D8" s="47" t="s">
        <v>220</v>
      </c>
      <c r="E8" s="47" t="s">
        <v>220</v>
      </c>
      <c r="F8" s="47" t="s">
        <v>220</v>
      </c>
    </row>
  </sheetData>
  <sheetProtection/>
  <mergeCells count="4">
    <mergeCell ref="A1:F1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9.00390625" style="13" bestFit="1" customWidth="1"/>
    <col min="2" max="16384" width="9.140625" style="13" customWidth="1"/>
  </cols>
  <sheetData>
    <row r="1" ht="16.5">
      <c r="A1" s="23" t="s">
        <v>187</v>
      </c>
    </row>
    <row r="2" ht="75" customHeight="1">
      <c r="A2" s="32" t="s">
        <v>219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8"/>
  <sheetViews>
    <sheetView zoomScale="85" zoomScaleNormal="85" zoomScalePageLayoutView="0" workbookViewId="0" topLeftCell="A1">
      <selection activeCell="F16" sqref="F16"/>
    </sheetView>
  </sheetViews>
  <sheetFormatPr defaultColWidth="9.140625" defaultRowHeight="15"/>
  <cols>
    <col min="1" max="1" width="7.140625" style="13" customWidth="1"/>
    <col min="2" max="2" width="46.00390625" style="13" customWidth="1"/>
    <col min="3" max="6" width="17.28125" style="13" customWidth="1"/>
    <col min="7" max="16384" width="9.140625" style="13" customWidth="1"/>
  </cols>
  <sheetData>
    <row r="1" spans="1:6" ht="57" customHeight="1">
      <c r="A1" s="111" t="s">
        <v>188</v>
      </c>
      <c r="B1" s="111"/>
      <c r="C1" s="111"/>
      <c r="D1" s="111"/>
      <c r="E1" s="111"/>
      <c r="F1" s="111"/>
    </row>
    <row r="2" spans="1:6" ht="16.5">
      <c r="A2" s="24"/>
      <c r="B2" s="24"/>
      <c r="C2" s="30"/>
      <c r="D2" s="24"/>
      <c r="E2" s="30"/>
      <c r="F2" s="30"/>
    </row>
    <row r="3" spans="1:6" ht="16.5">
      <c r="A3" s="117" t="s">
        <v>181</v>
      </c>
      <c r="B3" s="117" t="s">
        <v>0</v>
      </c>
      <c r="C3" s="119" t="s">
        <v>182</v>
      </c>
      <c r="D3" s="120"/>
      <c r="E3" s="120"/>
      <c r="F3" s="121"/>
    </row>
    <row r="4" spans="1:6" ht="16.5">
      <c r="A4" s="118"/>
      <c r="B4" s="118"/>
      <c r="C4" s="28" t="s">
        <v>246</v>
      </c>
      <c r="D4" s="28" t="s">
        <v>247</v>
      </c>
      <c r="E4" s="28" t="s">
        <v>248</v>
      </c>
      <c r="F4" s="28" t="s">
        <v>249</v>
      </c>
    </row>
    <row r="5" spans="1:6" ht="33">
      <c r="A5" s="19">
        <v>1</v>
      </c>
      <c r="B5" s="5" t="s">
        <v>189</v>
      </c>
      <c r="C5" s="36">
        <v>0</v>
      </c>
      <c r="D5" s="36">
        <v>0</v>
      </c>
      <c r="E5" s="36">
        <v>0</v>
      </c>
      <c r="F5" s="36">
        <v>0</v>
      </c>
    </row>
    <row r="6" spans="1:6" ht="33">
      <c r="A6" s="19">
        <v>2</v>
      </c>
      <c r="B6" s="5" t="s">
        <v>190</v>
      </c>
      <c r="C6" s="36">
        <v>0</v>
      </c>
      <c r="D6" s="36">
        <v>0</v>
      </c>
      <c r="E6" s="36">
        <v>0</v>
      </c>
      <c r="F6" s="36">
        <v>0</v>
      </c>
    </row>
    <row r="7" spans="1:6" ht="49.5">
      <c r="A7" s="19">
        <v>3</v>
      </c>
      <c r="B7" s="5" t="s">
        <v>191</v>
      </c>
      <c r="C7" s="36">
        <v>0</v>
      </c>
      <c r="D7" s="36">
        <v>0</v>
      </c>
      <c r="E7" s="36">
        <v>0</v>
      </c>
      <c r="F7" s="36">
        <v>0</v>
      </c>
    </row>
    <row r="8" spans="1:6" ht="16.5">
      <c r="A8" s="19">
        <v>4</v>
      </c>
      <c r="B8" s="5" t="s">
        <v>192</v>
      </c>
      <c r="C8" s="36">
        <v>24.983</v>
      </c>
      <c r="D8" s="36">
        <v>24.983</v>
      </c>
      <c r="E8" s="36">
        <v>24.983</v>
      </c>
      <c r="F8" s="36">
        <v>24.983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zoomScalePageLayoutView="0" workbookViewId="0" topLeftCell="A1">
      <selection activeCell="N3" sqref="N3"/>
    </sheetView>
  </sheetViews>
  <sheetFormatPr defaultColWidth="9.140625" defaultRowHeight="15"/>
  <cols>
    <col min="1" max="16384" width="9.140625" style="13" customWidth="1"/>
  </cols>
  <sheetData>
    <row r="1" spans="1:11" ht="35.25" customHeight="1">
      <c r="A1" s="111" t="s">
        <v>195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3" spans="1:11" ht="66.75" customHeight="1">
      <c r="A3" s="122" t="s">
        <v>222</v>
      </c>
      <c r="B3" s="122"/>
      <c r="C3" s="122"/>
      <c r="D3" s="123" t="s">
        <v>257</v>
      </c>
      <c r="E3" s="123"/>
      <c r="F3" s="123"/>
      <c r="G3" s="123"/>
      <c r="H3" s="123"/>
      <c r="I3" s="123"/>
      <c r="J3" s="123"/>
      <c r="K3" s="32"/>
    </row>
  </sheetData>
  <sheetProtection/>
  <mergeCells count="3">
    <mergeCell ref="A1:K1"/>
    <mergeCell ref="A3:C3"/>
    <mergeCell ref="D3:J3"/>
  </mergeCells>
  <hyperlinks>
    <hyperlink ref="D3" r:id="rId1" display="http://elsib.ru/ru/o-kompanii/reguliruemye-vidy-deyatelnosti/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2017-04-12T08:10:23Z</cp:lastPrinted>
  <dcterms:created xsi:type="dcterms:W3CDTF">2011-12-16T02:54:03Z</dcterms:created>
  <dcterms:modified xsi:type="dcterms:W3CDTF">2017-04-26T02:14:16Z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