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30" windowWidth="17070" windowHeight="9675" tabRatio="881" firstSheet="5" activeTab="8"/>
  </bookViews>
  <sheets>
    <sheet name="Общая информация_В" sheetId="1" r:id="rId1"/>
    <sheet name="Предложение_В" sheetId="2" r:id="rId2"/>
    <sheet name="Общая информация_С" sheetId="4" r:id="rId3"/>
    <sheet name="Предложение _С" sheetId="5" r:id="rId4"/>
    <sheet name="Общая информация_Т" sheetId="10" r:id="rId5"/>
    <sheet name="Предложение_Т" sheetId="11" r:id="rId6"/>
    <sheet name="Общая информация_Э" sheetId="8" r:id="rId7"/>
    <sheet name="Предложение_Э" sheetId="9" r:id="rId8"/>
    <sheet name="Приложение 9_Э" sheetId="12" r:id="rId9"/>
    <sheet name="Приложение 11_Э" sheetId="13" r:id="rId10"/>
    <sheet name="Приложение 12_Э" sheetId="14" r:id="rId11"/>
  </sheets>
  <calcPr calcId="125725"/>
</workbook>
</file>

<file path=xl/calcChain.xml><?xml version="1.0" encoding="utf-8"?>
<calcChain xmlns="http://schemas.openxmlformats.org/spreadsheetml/2006/main">
  <c r="D12" i="13"/>
  <c r="D13" s="1"/>
  <c r="D11"/>
  <c r="D10"/>
  <c r="I10" i="9" l="1"/>
  <c r="H10"/>
  <c r="G10"/>
  <c r="F10"/>
  <c r="I9"/>
  <c r="H9"/>
  <c r="G9"/>
  <c r="F9"/>
  <c r="F11" l="1"/>
  <c r="G11"/>
  <c r="I11"/>
  <c r="H11"/>
  <c r="E10"/>
  <c r="E9" i="11" l="1"/>
  <c r="E8" i="5"/>
  <c r="E8" i="2"/>
  <c r="E11" i="9" l="1"/>
</calcChain>
</file>

<file path=xl/sharedStrings.xml><?xml version="1.0" encoding="utf-8"?>
<sst xmlns="http://schemas.openxmlformats.org/spreadsheetml/2006/main" count="351" uniqueCount="132">
  <si>
    <t>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</si>
  <si>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</si>
  <si>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ФИО руководителя организации</t>
  </si>
  <si>
    <t>ОГРН</t>
  </si>
  <si>
    <t>ИНН</t>
  </si>
  <si>
    <t>Почтовый адрес организации</t>
  </si>
  <si>
    <t>Фактическое местонахождение организации</t>
  </si>
  <si>
    <t>Контактные телефоны (факс)</t>
  </si>
  <si>
    <t>Адрес электронной почты</t>
  </si>
  <si>
    <t>Сайт организации в сети "Интернет"</t>
  </si>
  <si>
    <t>Режим работы регулируемой организации (в т.ч. часы работы диспетчерских служб)</t>
  </si>
  <si>
    <t>Вид регулируемой деятельности</t>
  </si>
  <si>
    <t>Протяжённость водопроводных сетей (в однотрубном исчислении) (км)</t>
  </si>
  <si>
    <t>Количество скважин (штук)</t>
  </si>
  <si>
    <t>Количество подкачивающих насосных станций (штук)</t>
  </si>
  <si>
    <t>№ п/п</t>
  </si>
  <si>
    <t>Наименование</t>
  </si>
  <si>
    <t>ед.изм</t>
  </si>
  <si>
    <t>Год</t>
  </si>
  <si>
    <t>Метод регулирования</t>
  </si>
  <si>
    <t>Период действия тарифа</t>
  </si>
  <si>
    <t>Расчетная величина тарифа (без НДС)</t>
  </si>
  <si>
    <t>Необходимая валовая выручка</t>
  </si>
  <si>
    <t>сторонним потребителям</t>
  </si>
  <si>
    <t xml:space="preserve">Научно-производственное объединение «ЭЛСИБ» открытое акционерное общество </t>
  </si>
  <si>
    <t>Безмельницын Дмитрий Аркадьевич</t>
  </si>
  <si>
    <t xml:space="preserve">630088, г. Новосибирск, ул. Сибиряков-Гвардейцев,56  </t>
  </si>
  <si>
    <t xml:space="preserve">630088, г. Новосибирск, ул. Сибиряков-Гвардейцев,56 </t>
  </si>
  <si>
    <t>www.elsib.ru; elsib@elsib.ru</t>
  </si>
  <si>
    <t>www.elsib.ru</t>
  </si>
  <si>
    <t>6.1.</t>
  </si>
  <si>
    <t>3 (в резерве)</t>
  </si>
  <si>
    <t>-</t>
  </si>
  <si>
    <t>метод индексации</t>
  </si>
  <si>
    <t>1 год</t>
  </si>
  <si>
    <t>руб/м3</t>
  </si>
  <si>
    <t>тыс.руб.</t>
  </si>
  <si>
    <t>тыс.м3</t>
  </si>
  <si>
    <t>Реквизиты и наименование положения о закупках организации</t>
  </si>
  <si>
    <t>Протяжённость канализационных сетей (в однотрубном исчислении) (км)</t>
  </si>
  <si>
    <t>Информация о способах приобретения товаров, необходимых для производства регулируемых товаров и (или) оказания услуг НПО "ЭЛСИБ" ОАО</t>
  </si>
  <si>
    <t>Формы предоставления информации, подлежащей раскрытию, организациями, осуществляющими услуги по передаче электрической энергии</t>
  </si>
  <si>
    <t>услуги по передаче электрической энергии</t>
  </si>
  <si>
    <t>услуга по передаче электрической энергии</t>
  </si>
  <si>
    <t>Протяженность линий НН (км)</t>
  </si>
  <si>
    <t>НВВ</t>
  </si>
  <si>
    <t>Ставка на содержание</t>
  </si>
  <si>
    <t>Суммарный сальдированный переток электрической энергии</t>
  </si>
  <si>
    <t>Одноставочный тариф</t>
  </si>
  <si>
    <t>тыс. руб.</t>
  </si>
  <si>
    <t>млн.кВтч.</t>
  </si>
  <si>
    <t>руб/МВтч.</t>
  </si>
  <si>
    <t xml:space="preserve"> млн.кВт.ч.</t>
  </si>
  <si>
    <t>Годовой объем (полезный отпуск электроэнергии) оказываемых услуг всего, в т.ч.:</t>
  </si>
  <si>
    <t>8.1.</t>
  </si>
  <si>
    <t>Годовой объем оказываемых услуг всего (полезный отпуск), в т.ч.:</t>
  </si>
  <si>
    <t>1шт (насосная станция); 1шт (очистное сооружение)</t>
  </si>
  <si>
    <t xml:space="preserve">Количество насосных станций и очистных сооружений </t>
  </si>
  <si>
    <t>приемная 298-92-80, факс 298-92-94</t>
  </si>
  <si>
    <t>с 8.00 до 16.30</t>
  </si>
  <si>
    <t>транспортировка питьевой воды</t>
  </si>
  <si>
    <t>2015г</t>
  </si>
  <si>
    <t>руб./кВт</t>
  </si>
  <si>
    <t>1. Регламент организации закупочной деятельности НПО "ЭЛСИБ" ОАО (Приказ НПО "ЭЛСИБ" ОАО № 356 от 31.05.2013г.) 
2. Стандарт организации закупочной деятельности НПО "ЭЛСИБ" ОАО (Протокол СД №320 от 30.04.2013г)</t>
  </si>
  <si>
    <t>Формы предоставления информации, подлежащей раскрытию, организациями, осуществляющими транспортировку питьевой воды</t>
  </si>
  <si>
    <t>Информация о предложении НПО "ЭЛСИБ" ОАО об установлении тарифов на транспортировку питьевой воды на 2015 год</t>
  </si>
  <si>
    <t>Транспортировка питьевой воды</t>
  </si>
  <si>
    <t>Формы предоставления информации, подлежащей раскрытию, организациями, осуществляющими транспортировку сточных вод</t>
  </si>
  <si>
    <t>Транспортировка сточных вод</t>
  </si>
  <si>
    <t>Информация о предложении НПО "ЭЛСИБ" ОАО об установлении тарифов на транспортировку сточных вод на 2015 год</t>
  </si>
  <si>
    <t xml:space="preserve">Формы предоставления информации, подлежащей раскрытию, теплоснабжающими организациями, поставляющими тепловую энергию </t>
  </si>
  <si>
    <t>поставка тепловой энергии</t>
  </si>
  <si>
    <t>Информация о предложении НПО "ЭЛСИБ" ОАО об установлении тарифов на тепловую энергию на 2015 год</t>
  </si>
  <si>
    <t>Годовой объем (полезный отпуск тепловой энергии) оказываемых услуг всего, в т.ч.:</t>
  </si>
  <si>
    <t>тыс.Гкал</t>
  </si>
  <si>
    <t>руб./Гкал</t>
  </si>
  <si>
    <t>Протяженность тепловых сетей в двухтрубном исполнении (км)</t>
  </si>
  <si>
    <t>2016г</t>
  </si>
  <si>
    <t>2017г</t>
  </si>
  <si>
    <t>2018г</t>
  </si>
  <si>
    <t>2019г</t>
  </si>
  <si>
    <t>Сальдо-переток мощности</t>
  </si>
  <si>
    <t>МВт.</t>
  </si>
  <si>
    <t>Приложение 9</t>
  </si>
  <si>
    <t>ДОЛГОСРОЧНЫЕ ПАРАМЕТРЫ</t>
  </si>
  <si>
    <t>РЕГУЛИРОВАНИЯ ДЛЯ ТЕРРИТОРИАЛЬНЫХ СЕТЕВЫХ ОРГАНИЗАЦИЙ,</t>
  </si>
  <si>
    <t>В ОТНОШЕНИИ КОТОРЫХ ТАРИФЫ НА УСЛУГИ ПО ПЕРЕДАЧЕ</t>
  </si>
  <si>
    <t>ЭЛЕКТРИЧЕСКОЙ ЭНЕРГИИ УСТАНАВЛИВАЮТСЯ НА ОСНОВЕ</t>
  </si>
  <si>
    <t>ДОЛГОСРОЧНЫХ ПАРАМЕТРОВ РЕГУЛИРОВАНИЯ ДЕЯТЕЛЬНОСТИ</t>
  </si>
  <si>
    <t>ТЕРРИТОРИАЛЬНЫХ СЕТЕВЫХ ОРГАНИЗАЦИЙ</t>
  </si>
  <si>
    <t>N п/п</t>
  </si>
  <si>
    <t>Наименование сетевой организации в субъекте Российской Федерации</t>
  </si>
  <si>
    <t>Базовый уровень подконтрольных расходов</t>
  </si>
  <si>
    <t>Индекс эффективности подконтрольных расходов</t>
  </si>
  <si>
    <t>Коэффициент эластичности подконтрольных расходов по количеству активов</t>
  </si>
  <si>
    <t>Величина технологического расхода (потерь) электрической энергии (уровень потерь)</t>
  </si>
  <si>
    <t>Уровень надежности реализуемых товаров (услуг)</t>
  </si>
  <si>
    <t>Уровень качества реализуемых товаров (услуг)</t>
  </si>
  <si>
    <t>Показатель уровня качества осуществляемого технологического присоединения к сети</t>
  </si>
  <si>
    <t>Показатель уровня качества обслуживания потребителей услуг</t>
  </si>
  <si>
    <t>млн. руб.</t>
  </si>
  <si>
    <t>%</t>
  </si>
  <si>
    <t>коэф-т</t>
  </si>
  <si>
    <t>млн.кВт*ч</t>
  </si>
  <si>
    <t>Научно-производственное объединение  "ЭЛСИБ" открытое акционерное общество</t>
  </si>
  <si>
    <t>X</t>
  </si>
  <si>
    <t>Приложение 11</t>
  </si>
  <si>
    <t>НВВ сетевых организаций на долгосрочный период</t>
  </si>
  <si>
    <t>регулирования (без учета оплаты потерь)</t>
  </si>
  <si>
    <t>№ пп</t>
  </si>
  <si>
    <t>НВВ сетевых организаций без учета оплаты потерь</t>
  </si>
  <si>
    <t>Приложение 12</t>
  </si>
  <si>
    <t>Индивидуальные тарифы на услуги по передаче электрической энергии</t>
  </si>
  <si>
    <t>для взаиморасчетов с сетевыми организациями</t>
  </si>
  <si>
    <t>Наименование сетевых организаций</t>
  </si>
  <si>
    <t>2015 год</t>
  </si>
  <si>
    <t>2016 год</t>
  </si>
  <si>
    <t>2017 год</t>
  </si>
  <si>
    <t>2018 год</t>
  </si>
  <si>
    <t>2019 год</t>
  </si>
  <si>
    <t>1 полугодие</t>
  </si>
  <si>
    <t>2 полугодие</t>
  </si>
  <si>
    <t>Двухставочный тариф</t>
  </si>
  <si>
    <t>ставка за содержание электрических сетей</t>
  </si>
  <si>
    <t>ставка на оплату технологического расхода (потерь)</t>
  </si>
  <si>
    <t>руб./кВт*мес.</t>
  </si>
  <si>
    <t>руб./кВт*ч</t>
  </si>
  <si>
    <t>метод экономически обоснованных расходов</t>
  </si>
  <si>
    <t>метод долгосрочной индексации НВВ</t>
  </si>
  <si>
    <t>Примечание:</t>
  </si>
  <si>
    <t>Информация о предложении НПО "ЭЛСИБ" ОАО об установлении тарифов в сфере услуги по передаче электрической энергии на 2015 - 2019гг.</t>
  </si>
  <si>
    <t>НВВ на 2016 - 2019гг. рассчитан с применением ИПЦ в соответствии с Прогнозом долгосрочного социально-экономического развития РФ на период до 2030 года (08.11.2013г.)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</si>
</sst>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0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1" applyBorder="1" applyAlignment="1" applyProtection="1">
      <alignment horizontal="center" vertical="center" wrapText="1"/>
    </xf>
    <xf numFmtId="16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1" applyFont="1" applyAlignment="1" applyProtection="1"/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7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/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lsib.ru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lsib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lsib.ru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lsib.ru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B1:C19"/>
  <sheetViews>
    <sheetView workbookViewId="0">
      <selection activeCell="D18" sqref="D18"/>
    </sheetView>
  </sheetViews>
  <sheetFormatPr defaultRowHeight="15"/>
  <cols>
    <col min="1" max="1" width="2" style="1" customWidth="1"/>
    <col min="2" max="2" width="51.7109375" style="1" customWidth="1"/>
    <col min="3" max="3" width="51.140625" style="1" customWidth="1"/>
    <col min="4" max="16384" width="9.140625" style="1"/>
  </cols>
  <sheetData>
    <row r="1" spans="2:3" ht="34.5" customHeight="1">
      <c r="B1" s="40" t="s">
        <v>64</v>
      </c>
      <c r="C1" s="40"/>
    </row>
    <row r="3" spans="2:3">
      <c r="B3" s="41" t="s">
        <v>0</v>
      </c>
      <c r="C3" s="41"/>
    </row>
    <row r="5" spans="2:3" ht="45" customHeight="1">
      <c r="B5" s="3" t="s">
        <v>1</v>
      </c>
      <c r="C5" s="5" t="s">
        <v>24</v>
      </c>
    </row>
    <row r="6" spans="2:3">
      <c r="B6" s="2" t="s">
        <v>2</v>
      </c>
      <c r="C6" s="5" t="s">
        <v>25</v>
      </c>
    </row>
    <row r="7" spans="2:3">
      <c r="B7" s="2" t="s">
        <v>3</v>
      </c>
      <c r="C7" s="6">
        <v>1025401300748</v>
      </c>
    </row>
    <row r="8" spans="2:3">
      <c r="B8" s="2" t="s">
        <v>4</v>
      </c>
      <c r="C8" s="5">
        <v>5403102702</v>
      </c>
    </row>
    <row r="9" spans="2:3">
      <c r="B9" s="2" t="s">
        <v>5</v>
      </c>
      <c r="C9" s="5" t="s">
        <v>26</v>
      </c>
    </row>
    <row r="10" spans="2:3">
      <c r="B10" s="2" t="s">
        <v>6</v>
      </c>
      <c r="C10" s="5" t="s">
        <v>27</v>
      </c>
    </row>
    <row r="11" spans="2:3">
      <c r="B11" s="2" t="s">
        <v>7</v>
      </c>
      <c r="C11" s="5" t="s">
        <v>58</v>
      </c>
    </row>
    <row r="12" spans="2:3">
      <c r="B12" s="2" t="s">
        <v>8</v>
      </c>
      <c r="C12" s="5" t="s">
        <v>28</v>
      </c>
    </row>
    <row r="13" spans="2:3">
      <c r="B13" s="2" t="s">
        <v>9</v>
      </c>
      <c r="C13" s="7" t="s">
        <v>29</v>
      </c>
    </row>
    <row r="14" spans="2:3" ht="30">
      <c r="B14" s="3" t="s">
        <v>10</v>
      </c>
      <c r="C14" s="5" t="s">
        <v>59</v>
      </c>
    </row>
    <row r="15" spans="2:3">
      <c r="B15" s="2" t="s">
        <v>11</v>
      </c>
      <c r="C15" s="5" t="s">
        <v>60</v>
      </c>
    </row>
    <row r="16" spans="2:3" ht="30">
      <c r="B16" s="3" t="s">
        <v>12</v>
      </c>
      <c r="C16" s="5">
        <v>4.3639999999999999</v>
      </c>
    </row>
    <row r="17" spans="2:3">
      <c r="B17" s="2" t="s">
        <v>13</v>
      </c>
      <c r="C17" s="4" t="s">
        <v>31</v>
      </c>
    </row>
    <row r="18" spans="2:3">
      <c r="B18" s="3" t="s">
        <v>14</v>
      </c>
      <c r="C18" s="4">
        <v>1</v>
      </c>
    </row>
    <row r="19" spans="2:3" ht="33.75" customHeight="1"/>
  </sheetData>
  <mergeCells count="2">
    <mergeCell ref="B1:C1"/>
    <mergeCell ref="B3:C3"/>
  </mergeCells>
  <hyperlinks>
    <hyperlink ref="C13" r:id="rId1"/>
  </hyperlinks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F16"/>
  <sheetViews>
    <sheetView workbookViewId="0">
      <selection activeCell="D9" sqref="D9"/>
    </sheetView>
  </sheetViews>
  <sheetFormatPr defaultRowHeight="15"/>
  <cols>
    <col min="1" max="1" width="9.140625" style="1"/>
    <col min="2" max="2" width="27.140625" style="1" customWidth="1"/>
    <col min="3" max="3" width="9.140625" style="1"/>
    <col min="4" max="4" width="41.28515625" style="1" customWidth="1"/>
    <col min="5" max="16384" width="9.140625" style="1"/>
  </cols>
  <sheetData>
    <row r="1" spans="1:6">
      <c r="D1" s="23" t="s">
        <v>106</v>
      </c>
      <c r="E1" s="22"/>
      <c r="F1" s="22"/>
    </row>
    <row r="3" spans="1:6">
      <c r="A3" s="41" t="s">
        <v>107</v>
      </c>
      <c r="B3" s="41"/>
      <c r="C3" s="41"/>
      <c r="D3" s="41"/>
      <c r="E3" s="26"/>
      <c r="F3" s="26"/>
    </row>
    <row r="4" spans="1:6">
      <c r="A4" s="41" t="s">
        <v>108</v>
      </c>
      <c r="B4" s="41"/>
      <c r="C4" s="41"/>
      <c r="D4" s="41"/>
      <c r="E4" s="26"/>
      <c r="F4" s="26"/>
    </row>
    <row r="5" spans="1:6">
      <c r="A5" s="20"/>
      <c r="B5" s="26"/>
      <c r="C5" s="26"/>
      <c r="D5" s="26"/>
      <c r="E5" s="26"/>
      <c r="F5" s="26"/>
    </row>
    <row r="6" spans="1:6">
      <c r="A6" s="27"/>
    </row>
    <row r="7" spans="1:6" ht="45" customHeight="1">
      <c r="A7" s="49" t="s">
        <v>109</v>
      </c>
      <c r="B7" s="49" t="s">
        <v>91</v>
      </c>
      <c r="C7" s="49" t="s">
        <v>18</v>
      </c>
      <c r="D7" s="5" t="s">
        <v>110</v>
      </c>
      <c r="E7" s="19"/>
      <c r="F7" s="19"/>
    </row>
    <row r="8" spans="1:6">
      <c r="A8" s="49"/>
      <c r="B8" s="49"/>
      <c r="C8" s="49"/>
      <c r="D8" s="21" t="s">
        <v>36</v>
      </c>
    </row>
    <row r="9" spans="1:6" ht="16.5" customHeight="1">
      <c r="A9" s="53">
        <v>1</v>
      </c>
      <c r="B9" s="50" t="s">
        <v>104</v>
      </c>
      <c r="C9" s="21">
        <v>2015</v>
      </c>
      <c r="D9" s="33">
        <v>3395.3068812306519</v>
      </c>
    </row>
    <row r="10" spans="1:6">
      <c r="A10" s="54"/>
      <c r="B10" s="51"/>
      <c r="C10" s="21">
        <v>2016</v>
      </c>
      <c r="D10" s="13">
        <f>D9*1.048</f>
        <v>3558.2816115297232</v>
      </c>
    </row>
    <row r="11" spans="1:6">
      <c r="A11" s="54"/>
      <c r="B11" s="51"/>
      <c r="C11" s="21">
        <v>2017</v>
      </c>
      <c r="D11" s="13">
        <f>D10*1.0514927</f>
        <v>3741.5071390677399</v>
      </c>
    </row>
    <row r="12" spans="1:6">
      <c r="A12" s="54"/>
      <c r="B12" s="51"/>
      <c r="C12" s="21">
        <v>2018</v>
      </c>
      <c r="D12" s="13">
        <f>D11*1.0446954</f>
        <v>3908.7352972512281</v>
      </c>
    </row>
    <row r="13" spans="1:6">
      <c r="A13" s="55"/>
      <c r="B13" s="52"/>
      <c r="C13" s="21">
        <v>2019</v>
      </c>
      <c r="D13" s="13">
        <f>D12*1.0403237</f>
        <v>4066.3499667569977</v>
      </c>
    </row>
    <row r="14" spans="1:6" ht="12.75" customHeight="1"/>
    <row r="15" spans="1:6" ht="28.5" customHeight="1">
      <c r="A15" s="48" t="s">
        <v>129</v>
      </c>
      <c r="B15" s="48"/>
      <c r="C15" s="48"/>
      <c r="D15" s="48"/>
      <c r="E15" s="48"/>
      <c r="F15" s="48"/>
    </row>
    <row r="16" spans="1:6" ht="15" customHeight="1">
      <c r="A16" s="1" t="s">
        <v>131</v>
      </c>
    </row>
  </sheetData>
  <mergeCells count="8">
    <mergeCell ref="A15:F15"/>
    <mergeCell ref="A3:D3"/>
    <mergeCell ref="A4:D4"/>
    <mergeCell ref="A7:A8"/>
    <mergeCell ref="B7:B8"/>
    <mergeCell ref="C7:C8"/>
    <mergeCell ref="A9:A13"/>
    <mergeCell ref="B9:B13"/>
  </mergeCells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AE16"/>
  <sheetViews>
    <sheetView workbookViewId="0">
      <selection activeCell="A17" sqref="A17"/>
    </sheetView>
  </sheetViews>
  <sheetFormatPr defaultRowHeight="15"/>
  <cols>
    <col min="1" max="1" width="32.140625" style="1" customWidth="1"/>
    <col min="2" max="2" width="13.85546875" style="1" customWidth="1"/>
    <col min="3" max="3" width="12.85546875" style="1" customWidth="1"/>
    <col min="4" max="4" width="16" style="1" customWidth="1"/>
    <col min="5" max="5" width="13.140625" style="1" customWidth="1"/>
    <col min="6" max="6" width="10.85546875" style="1" bestFit="1" customWidth="1"/>
    <col min="7" max="7" width="15.140625" style="1" customWidth="1"/>
    <col min="8" max="8" width="13.85546875" style="1" bestFit="1" customWidth="1"/>
    <col min="9" max="9" width="10.85546875" style="1" bestFit="1" customWidth="1"/>
    <col min="10" max="10" width="15.85546875" style="1" customWidth="1"/>
    <col min="11" max="11" width="13.85546875" style="1" bestFit="1" customWidth="1"/>
    <col min="12" max="12" width="10.85546875" style="1" bestFit="1" customWidth="1"/>
    <col min="13" max="13" width="15.5703125" style="1" customWidth="1"/>
    <col min="14" max="14" width="13.85546875" style="1" bestFit="1" customWidth="1"/>
    <col min="15" max="15" width="10.85546875" style="1" bestFit="1" customWidth="1"/>
    <col min="16" max="16" width="16" style="1" customWidth="1"/>
    <col min="17" max="17" width="13.85546875" style="1" bestFit="1" customWidth="1"/>
    <col min="18" max="18" width="10.85546875" style="1" bestFit="1" customWidth="1"/>
    <col min="19" max="19" width="15.7109375" style="1" customWidth="1"/>
    <col min="20" max="20" width="13.85546875" style="1" bestFit="1" customWidth="1"/>
    <col min="21" max="21" width="10.85546875" style="1" bestFit="1" customWidth="1"/>
    <col min="22" max="22" width="16.140625" style="1" customWidth="1"/>
    <col min="23" max="23" width="13.85546875" style="1" bestFit="1" customWidth="1"/>
    <col min="24" max="24" width="10.85546875" style="1" bestFit="1" customWidth="1"/>
    <col min="25" max="25" width="15.85546875" style="1" customWidth="1"/>
    <col min="26" max="26" width="13.85546875" style="1" bestFit="1" customWidth="1"/>
    <col min="27" max="27" width="10.85546875" style="1" bestFit="1" customWidth="1"/>
    <col min="28" max="28" width="15.140625" style="1" customWidth="1"/>
    <col min="29" max="29" width="13.85546875" style="1" bestFit="1" customWidth="1"/>
    <col min="30" max="30" width="10.85546875" style="1" bestFit="1" customWidth="1"/>
    <col min="31" max="31" width="18.5703125" style="1" customWidth="1"/>
    <col min="32" max="16384" width="9.140625" style="1"/>
  </cols>
  <sheetData>
    <row r="1" spans="1:31">
      <c r="G1" s="23" t="s">
        <v>111</v>
      </c>
      <c r="H1" s="22"/>
      <c r="I1" s="22"/>
    </row>
    <row r="3" spans="1:31">
      <c r="A3" s="41" t="s">
        <v>112</v>
      </c>
      <c r="B3" s="41"/>
      <c r="C3" s="41"/>
      <c r="D3" s="41"/>
      <c r="E3" s="41"/>
      <c r="F3" s="41"/>
      <c r="G3" s="41"/>
      <c r="H3" s="26"/>
      <c r="I3" s="26"/>
      <c r="J3" s="26"/>
      <c r="K3" s="26"/>
      <c r="L3" s="26"/>
      <c r="M3" s="26"/>
    </row>
    <row r="4" spans="1:31">
      <c r="A4" s="41" t="s">
        <v>113</v>
      </c>
      <c r="B4" s="41"/>
      <c r="C4" s="41"/>
      <c r="D4" s="41"/>
      <c r="E4" s="41"/>
      <c r="F4" s="41"/>
      <c r="G4" s="41"/>
      <c r="H4" s="26"/>
      <c r="I4" s="26"/>
      <c r="J4" s="26"/>
      <c r="K4" s="26"/>
      <c r="L4" s="26"/>
      <c r="M4" s="26"/>
    </row>
    <row r="5" spans="1:31">
      <c r="A5" s="20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31">
      <c r="A6" s="27"/>
    </row>
    <row r="7" spans="1:31">
      <c r="A7" s="49" t="s">
        <v>114</v>
      </c>
      <c r="B7" s="56" t="s">
        <v>115</v>
      </c>
      <c r="C7" s="56"/>
      <c r="D7" s="56"/>
      <c r="E7" s="56"/>
      <c r="F7" s="56"/>
      <c r="G7" s="56"/>
      <c r="H7" s="56" t="s">
        <v>116</v>
      </c>
      <c r="I7" s="56"/>
      <c r="J7" s="56"/>
      <c r="K7" s="56"/>
      <c r="L7" s="56"/>
      <c r="M7" s="56"/>
      <c r="N7" s="56" t="s">
        <v>117</v>
      </c>
      <c r="O7" s="56"/>
      <c r="P7" s="56"/>
      <c r="Q7" s="56"/>
      <c r="R7" s="56"/>
      <c r="S7" s="56"/>
      <c r="T7" s="56" t="s">
        <v>118</v>
      </c>
      <c r="U7" s="56"/>
      <c r="V7" s="56"/>
      <c r="W7" s="56"/>
      <c r="X7" s="56"/>
      <c r="Y7" s="56"/>
      <c r="Z7" s="56" t="s">
        <v>119</v>
      </c>
      <c r="AA7" s="56"/>
      <c r="AB7" s="56"/>
      <c r="AC7" s="56"/>
      <c r="AD7" s="56"/>
      <c r="AE7" s="56"/>
    </row>
    <row r="8" spans="1:31" ht="45" customHeight="1">
      <c r="A8" s="49"/>
      <c r="B8" s="57" t="s">
        <v>120</v>
      </c>
      <c r="C8" s="58"/>
      <c r="D8" s="59"/>
      <c r="E8" s="57" t="s">
        <v>121</v>
      </c>
      <c r="F8" s="58"/>
      <c r="G8" s="59"/>
      <c r="H8" s="57" t="s">
        <v>120</v>
      </c>
      <c r="I8" s="58"/>
      <c r="J8" s="59"/>
      <c r="K8" s="57" t="s">
        <v>121</v>
      </c>
      <c r="L8" s="58"/>
      <c r="M8" s="59"/>
      <c r="N8" s="57" t="s">
        <v>120</v>
      </c>
      <c r="O8" s="58"/>
      <c r="P8" s="59"/>
      <c r="Q8" s="57" t="s">
        <v>121</v>
      </c>
      <c r="R8" s="58"/>
      <c r="S8" s="59"/>
      <c r="T8" s="57" t="s">
        <v>120</v>
      </c>
      <c r="U8" s="58"/>
      <c r="V8" s="59"/>
      <c r="W8" s="57" t="s">
        <v>121</v>
      </c>
      <c r="X8" s="58"/>
      <c r="Y8" s="59"/>
      <c r="Z8" s="57" t="s">
        <v>120</v>
      </c>
      <c r="AA8" s="58"/>
      <c r="AB8" s="59"/>
      <c r="AC8" s="57" t="s">
        <v>121</v>
      </c>
      <c r="AD8" s="58"/>
      <c r="AE8" s="59"/>
    </row>
    <row r="9" spans="1:31" ht="30" customHeight="1">
      <c r="A9" s="49"/>
      <c r="B9" s="49" t="s">
        <v>122</v>
      </c>
      <c r="C9" s="49"/>
      <c r="D9" s="49" t="s">
        <v>48</v>
      </c>
      <c r="E9" s="49" t="s">
        <v>122</v>
      </c>
      <c r="F9" s="49"/>
      <c r="G9" s="49" t="s">
        <v>48</v>
      </c>
      <c r="H9" s="49" t="s">
        <v>122</v>
      </c>
      <c r="I9" s="49"/>
      <c r="J9" s="49" t="s">
        <v>48</v>
      </c>
      <c r="K9" s="49" t="s">
        <v>122</v>
      </c>
      <c r="L9" s="49"/>
      <c r="M9" s="49" t="s">
        <v>48</v>
      </c>
      <c r="N9" s="49" t="s">
        <v>122</v>
      </c>
      <c r="O9" s="49"/>
      <c r="P9" s="49" t="s">
        <v>48</v>
      </c>
      <c r="Q9" s="49" t="s">
        <v>122</v>
      </c>
      <c r="R9" s="49"/>
      <c r="S9" s="49" t="s">
        <v>48</v>
      </c>
      <c r="T9" s="49" t="s">
        <v>122</v>
      </c>
      <c r="U9" s="49"/>
      <c r="V9" s="49" t="s">
        <v>48</v>
      </c>
      <c r="W9" s="49" t="s">
        <v>122</v>
      </c>
      <c r="X9" s="49"/>
      <c r="Y9" s="49" t="s">
        <v>48</v>
      </c>
      <c r="Z9" s="49" t="s">
        <v>122</v>
      </c>
      <c r="AA9" s="49"/>
      <c r="AB9" s="49" t="s">
        <v>48</v>
      </c>
      <c r="AC9" s="49" t="s">
        <v>122</v>
      </c>
      <c r="AD9" s="49"/>
      <c r="AE9" s="49" t="s">
        <v>48</v>
      </c>
    </row>
    <row r="10" spans="1:31" ht="90">
      <c r="A10" s="49"/>
      <c r="B10" s="5" t="s">
        <v>123</v>
      </c>
      <c r="C10" s="5" t="s">
        <v>124</v>
      </c>
      <c r="D10" s="49"/>
      <c r="E10" s="5" t="s">
        <v>123</v>
      </c>
      <c r="F10" s="5" t="s">
        <v>124</v>
      </c>
      <c r="G10" s="49"/>
      <c r="H10" s="5" t="s">
        <v>123</v>
      </c>
      <c r="I10" s="5" t="s">
        <v>124</v>
      </c>
      <c r="J10" s="49"/>
      <c r="K10" s="5" t="s">
        <v>123</v>
      </c>
      <c r="L10" s="5" t="s">
        <v>124</v>
      </c>
      <c r="M10" s="49"/>
      <c r="N10" s="5" t="s">
        <v>123</v>
      </c>
      <c r="O10" s="5" t="s">
        <v>124</v>
      </c>
      <c r="P10" s="49"/>
      <c r="Q10" s="5" t="s">
        <v>123</v>
      </c>
      <c r="R10" s="5" t="s">
        <v>124</v>
      </c>
      <c r="S10" s="49"/>
      <c r="T10" s="5" t="s">
        <v>123</v>
      </c>
      <c r="U10" s="5" t="s">
        <v>124</v>
      </c>
      <c r="V10" s="49"/>
      <c r="W10" s="5" t="s">
        <v>123</v>
      </c>
      <c r="X10" s="5" t="s">
        <v>124</v>
      </c>
      <c r="Y10" s="49"/>
      <c r="Z10" s="5" t="s">
        <v>123</v>
      </c>
      <c r="AA10" s="5" t="s">
        <v>124</v>
      </c>
      <c r="AB10" s="49"/>
      <c r="AC10" s="5" t="s">
        <v>123</v>
      </c>
      <c r="AD10" s="5" t="s">
        <v>124</v>
      </c>
      <c r="AE10" s="49"/>
    </row>
    <row r="11" spans="1:31">
      <c r="A11" s="49"/>
      <c r="B11" s="21" t="s">
        <v>125</v>
      </c>
      <c r="C11" s="21" t="s">
        <v>126</v>
      </c>
      <c r="D11" s="21" t="s">
        <v>126</v>
      </c>
      <c r="E11" s="21" t="s">
        <v>125</v>
      </c>
      <c r="F11" s="21" t="s">
        <v>126</v>
      </c>
      <c r="G11" s="21" t="s">
        <v>126</v>
      </c>
      <c r="H11" s="21" t="s">
        <v>125</v>
      </c>
      <c r="I11" s="21" t="s">
        <v>126</v>
      </c>
      <c r="J11" s="21" t="s">
        <v>126</v>
      </c>
      <c r="K11" s="21" t="s">
        <v>125</v>
      </c>
      <c r="L11" s="21" t="s">
        <v>126</v>
      </c>
      <c r="M11" s="21" t="s">
        <v>126</v>
      </c>
      <c r="N11" s="21" t="s">
        <v>125</v>
      </c>
      <c r="O11" s="21" t="s">
        <v>126</v>
      </c>
      <c r="P11" s="21" t="s">
        <v>126</v>
      </c>
      <c r="Q11" s="21" t="s">
        <v>125</v>
      </c>
      <c r="R11" s="21" t="s">
        <v>126</v>
      </c>
      <c r="S11" s="21" t="s">
        <v>126</v>
      </c>
      <c r="T11" s="21" t="s">
        <v>125</v>
      </c>
      <c r="U11" s="21" t="s">
        <v>126</v>
      </c>
      <c r="V11" s="21" t="s">
        <v>126</v>
      </c>
      <c r="W11" s="21" t="s">
        <v>125</v>
      </c>
      <c r="X11" s="21" t="s">
        <v>126</v>
      </c>
      <c r="Y11" s="21" t="s">
        <v>126</v>
      </c>
      <c r="Z11" s="21" t="s">
        <v>125</v>
      </c>
      <c r="AA11" s="21" t="s">
        <v>126</v>
      </c>
      <c r="AB11" s="21" t="s">
        <v>126</v>
      </c>
      <c r="AC11" s="21" t="s">
        <v>125</v>
      </c>
      <c r="AD11" s="21" t="s">
        <v>126</v>
      </c>
      <c r="AE11" s="21" t="s">
        <v>126</v>
      </c>
    </row>
    <row r="12" spans="1:31">
      <c r="A12" s="5">
        <v>1</v>
      </c>
      <c r="B12" s="21">
        <v>2</v>
      </c>
      <c r="C12" s="28">
        <v>3</v>
      </c>
      <c r="D12" s="21">
        <v>4</v>
      </c>
      <c r="E12" s="28">
        <v>5</v>
      </c>
      <c r="F12" s="21">
        <v>6</v>
      </c>
      <c r="G12" s="28">
        <v>7</v>
      </c>
      <c r="H12" s="21">
        <v>8</v>
      </c>
      <c r="I12" s="28">
        <v>9</v>
      </c>
      <c r="J12" s="21">
        <v>10</v>
      </c>
      <c r="K12" s="28">
        <v>11</v>
      </c>
      <c r="L12" s="21">
        <v>12</v>
      </c>
      <c r="M12" s="28">
        <v>13</v>
      </c>
      <c r="N12" s="21">
        <v>14</v>
      </c>
      <c r="O12" s="28">
        <v>15</v>
      </c>
      <c r="P12" s="21">
        <v>16</v>
      </c>
      <c r="Q12" s="28">
        <v>17</v>
      </c>
      <c r="R12" s="21">
        <v>18</v>
      </c>
      <c r="S12" s="28">
        <v>19</v>
      </c>
      <c r="T12" s="21">
        <v>20</v>
      </c>
      <c r="U12" s="28">
        <v>21</v>
      </c>
      <c r="V12" s="21">
        <v>22</v>
      </c>
      <c r="W12" s="28">
        <v>23</v>
      </c>
      <c r="X12" s="21">
        <v>24</v>
      </c>
      <c r="Y12" s="28">
        <v>25</v>
      </c>
      <c r="Z12" s="21">
        <v>26</v>
      </c>
      <c r="AA12" s="28">
        <v>27</v>
      </c>
      <c r="AB12" s="21">
        <v>28</v>
      </c>
      <c r="AC12" s="28">
        <v>29</v>
      </c>
      <c r="AD12" s="21">
        <v>30</v>
      </c>
      <c r="AE12" s="28">
        <v>31</v>
      </c>
    </row>
    <row r="13" spans="1:31" ht="45">
      <c r="A13" s="29" t="s">
        <v>104</v>
      </c>
      <c r="B13" s="30">
        <v>389.727603447045</v>
      </c>
      <c r="C13" s="21">
        <v>0</v>
      </c>
      <c r="D13" s="30">
        <v>0.68701703349399101</v>
      </c>
      <c r="E13" s="30">
        <v>389.72760344704454</v>
      </c>
      <c r="F13" s="21">
        <v>0</v>
      </c>
      <c r="G13" s="30">
        <v>0.68701703349399079</v>
      </c>
      <c r="H13" s="30">
        <v>408.43452841250303</v>
      </c>
      <c r="I13" s="21">
        <v>0</v>
      </c>
      <c r="J13" s="30">
        <v>0.68570776891467555</v>
      </c>
      <c r="K13" s="30">
        <v>408.43452841250269</v>
      </c>
      <c r="L13" s="21">
        <v>0</v>
      </c>
      <c r="M13" s="30">
        <v>0.68570776891467555</v>
      </c>
      <c r="N13" s="30">
        <v>429.46592514068567</v>
      </c>
      <c r="O13" s="21">
        <v>0</v>
      </c>
      <c r="P13" s="30">
        <v>0.71387958226736303</v>
      </c>
      <c r="Q13" s="30">
        <v>429.46592514068567</v>
      </c>
      <c r="R13" s="21">
        <v>0</v>
      </c>
      <c r="S13" s="30">
        <v>0.71387958226736303</v>
      </c>
      <c r="T13" s="30">
        <v>448.66109174588803</v>
      </c>
      <c r="U13" s="21">
        <v>0</v>
      </c>
      <c r="V13" s="30">
        <v>0.73840144465395852</v>
      </c>
      <c r="W13" s="30">
        <v>448.66109174588803</v>
      </c>
      <c r="X13" s="21">
        <v>0</v>
      </c>
      <c r="Y13" s="30">
        <v>0.73840144465395852</v>
      </c>
      <c r="Z13" s="30">
        <v>466.7527674325076</v>
      </c>
      <c r="AA13" s="21">
        <v>0</v>
      </c>
      <c r="AB13" s="30">
        <v>0.76057011846589906</v>
      </c>
      <c r="AC13" s="30">
        <v>466.7527674325076</v>
      </c>
      <c r="AD13" s="21">
        <v>0</v>
      </c>
      <c r="AE13" s="30">
        <v>0.76057011846589906</v>
      </c>
    </row>
    <row r="14" spans="1:31" ht="30.75" customHeight="1">
      <c r="A14" s="39"/>
      <c r="B14" s="39"/>
      <c r="C14" s="39"/>
      <c r="D14" s="39"/>
      <c r="E14" s="39"/>
      <c r="F14" s="39"/>
      <c r="G14" s="39"/>
      <c r="H14" s="31"/>
      <c r="I14" s="31"/>
      <c r="J14" s="31"/>
      <c r="K14" s="31"/>
      <c r="L14" s="31"/>
      <c r="M14" s="31"/>
    </row>
    <row r="15" spans="1:31" ht="32.2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31" ht="20.2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</sheetData>
  <mergeCells count="38">
    <mergeCell ref="AE9:AE10"/>
    <mergeCell ref="T9:U9"/>
    <mergeCell ref="V9:V10"/>
    <mergeCell ref="W9:X9"/>
    <mergeCell ref="Y9:Y10"/>
    <mergeCell ref="Z9:AA9"/>
    <mergeCell ref="AB9:AB10"/>
    <mergeCell ref="N9:O9"/>
    <mergeCell ref="P9:P10"/>
    <mergeCell ref="Q9:R9"/>
    <mergeCell ref="S9:S10"/>
    <mergeCell ref="AC9:AD9"/>
    <mergeCell ref="T7:Y7"/>
    <mergeCell ref="Z7:AE7"/>
    <mergeCell ref="B8:D8"/>
    <mergeCell ref="E8:G8"/>
    <mergeCell ref="H8:J8"/>
    <mergeCell ref="K8:M8"/>
    <mergeCell ref="N8:P8"/>
    <mergeCell ref="Q8:S8"/>
    <mergeCell ref="T8:V8"/>
    <mergeCell ref="W8:Y8"/>
    <mergeCell ref="N7:S7"/>
    <mergeCell ref="Z8:AB8"/>
    <mergeCell ref="AC8:AE8"/>
    <mergeCell ref="A3:G3"/>
    <mergeCell ref="A4:G4"/>
    <mergeCell ref="A7:A11"/>
    <mergeCell ref="B7:G7"/>
    <mergeCell ref="H7:M7"/>
    <mergeCell ref="B9:C9"/>
    <mergeCell ref="D9:D10"/>
    <mergeCell ref="E9:F9"/>
    <mergeCell ref="G9:G10"/>
    <mergeCell ref="H9:I9"/>
    <mergeCell ref="J9:J10"/>
    <mergeCell ref="K9:L9"/>
    <mergeCell ref="M9:M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B2:E15"/>
  <sheetViews>
    <sheetView workbookViewId="0">
      <selection activeCell="D18" sqref="D18"/>
    </sheetView>
  </sheetViews>
  <sheetFormatPr defaultRowHeight="15"/>
  <cols>
    <col min="1" max="1" width="9.140625" style="1"/>
    <col min="2" max="2" width="7.28515625" style="1" customWidth="1"/>
    <col min="3" max="3" width="40.7109375" style="1" customWidth="1"/>
    <col min="4" max="4" width="15" style="1" customWidth="1"/>
    <col min="5" max="5" width="30.28515625" style="1" customWidth="1"/>
    <col min="6" max="16384" width="9.140625" style="1"/>
  </cols>
  <sheetData>
    <row r="2" spans="2:5" ht="32.25" customHeight="1">
      <c r="B2" s="40" t="s">
        <v>65</v>
      </c>
      <c r="C2" s="40"/>
      <c r="D2" s="40"/>
      <c r="E2" s="40"/>
    </row>
    <row r="3" spans="2:5" ht="15" customHeight="1"/>
    <row r="4" spans="2:5">
      <c r="B4" s="2" t="s">
        <v>15</v>
      </c>
      <c r="C4" s="2" t="s">
        <v>16</v>
      </c>
      <c r="D4" s="2" t="s">
        <v>17</v>
      </c>
      <c r="E4" s="2" t="s">
        <v>66</v>
      </c>
    </row>
    <row r="5" spans="2:5">
      <c r="B5" s="2">
        <v>1</v>
      </c>
      <c r="C5" s="2" t="s">
        <v>18</v>
      </c>
      <c r="D5" s="4" t="s">
        <v>32</v>
      </c>
      <c r="E5" s="4" t="s">
        <v>61</v>
      </c>
    </row>
    <row r="6" spans="2:5">
      <c r="B6" s="2">
        <v>2</v>
      </c>
      <c r="C6" s="2" t="s">
        <v>19</v>
      </c>
      <c r="D6" s="4" t="s">
        <v>32</v>
      </c>
      <c r="E6" s="12" t="s">
        <v>33</v>
      </c>
    </row>
    <row r="7" spans="2:5">
      <c r="B7" s="2">
        <v>3</v>
      </c>
      <c r="C7" s="2" t="s">
        <v>20</v>
      </c>
      <c r="D7" s="4" t="s">
        <v>32</v>
      </c>
      <c r="E7" s="4" t="s">
        <v>34</v>
      </c>
    </row>
    <row r="8" spans="2:5">
      <c r="B8" s="2">
        <v>4</v>
      </c>
      <c r="C8" s="2" t="s">
        <v>21</v>
      </c>
      <c r="D8" s="4" t="s">
        <v>35</v>
      </c>
      <c r="E8" s="9">
        <f>E9/E11</f>
        <v>42.836903101041088</v>
      </c>
    </row>
    <row r="9" spans="2:5">
      <c r="B9" s="2">
        <v>5</v>
      </c>
      <c r="C9" s="2" t="s">
        <v>22</v>
      </c>
      <c r="D9" s="4" t="s">
        <v>36</v>
      </c>
      <c r="E9" s="9">
        <v>658.95159869650092</v>
      </c>
    </row>
    <row r="10" spans="2:5" ht="30">
      <c r="B10" s="2">
        <v>6</v>
      </c>
      <c r="C10" s="3" t="s">
        <v>55</v>
      </c>
      <c r="D10" s="4" t="s">
        <v>37</v>
      </c>
      <c r="E10" s="9">
        <v>160.37042388</v>
      </c>
    </row>
    <row r="11" spans="2:5">
      <c r="B11" s="8" t="s">
        <v>30</v>
      </c>
      <c r="C11" s="2" t="s">
        <v>23</v>
      </c>
      <c r="D11" s="4" t="s">
        <v>37</v>
      </c>
      <c r="E11" s="9">
        <v>15.382801999999998</v>
      </c>
    </row>
    <row r="14" spans="2:5" ht="39.75" customHeight="1">
      <c r="B14" s="42" t="s">
        <v>40</v>
      </c>
      <c r="C14" s="42"/>
      <c r="D14" s="42"/>
      <c r="E14" s="42"/>
    </row>
    <row r="15" spans="2:5" ht="100.5" customHeight="1">
      <c r="B15" s="43" t="s">
        <v>38</v>
      </c>
      <c r="C15" s="44"/>
      <c r="D15" s="45" t="s">
        <v>63</v>
      </c>
      <c r="E15" s="46"/>
    </row>
  </sheetData>
  <mergeCells count="4">
    <mergeCell ref="B2:E2"/>
    <mergeCell ref="B14:E14"/>
    <mergeCell ref="B15:C15"/>
    <mergeCell ref="D15:E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B1:C18"/>
  <sheetViews>
    <sheetView workbookViewId="0">
      <selection activeCell="E17" sqref="E17"/>
    </sheetView>
  </sheetViews>
  <sheetFormatPr defaultRowHeight="15"/>
  <cols>
    <col min="1" max="1" width="9.140625" style="1"/>
    <col min="2" max="2" width="51.7109375" style="1" customWidth="1"/>
    <col min="3" max="3" width="57.28515625" style="1" customWidth="1"/>
    <col min="4" max="16384" width="9.140625" style="1"/>
  </cols>
  <sheetData>
    <row r="1" spans="2:3" ht="34.5" customHeight="1">
      <c r="B1" s="40" t="s">
        <v>67</v>
      </c>
      <c r="C1" s="40"/>
    </row>
    <row r="3" spans="2:3">
      <c r="B3" s="41" t="s">
        <v>0</v>
      </c>
      <c r="C3" s="41"/>
    </row>
    <row r="5" spans="2:3" ht="30">
      <c r="B5" s="3" t="s">
        <v>1</v>
      </c>
      <c r="C5" s="5" t="s">
        <v>24</v>
      </c>
    </row>
    <row r="6" spans="2:3">
      <c r="B6" s="2" t="s">
        <v>2</v>
      </c>
      <c r="C6" s="5" t="s">
        <v>25</v>
      </c>
    </row>
    <row r="7" spans="2:3">
      <c r="B7" s="2" t="s">
        <v>3</v>
      </c>
      <c r="C7" s="6">
        <v>1025401300748</v>
      </c>
    </row>
    <row r="8" spans="2:3">
      <c r="B8" s="2" t="s">
        <v>4</v>
      </c>
      <c r="C8" s="5">
        <v>5403102702</v>
      </c>
    </row>
    <row r="9" spans="2:3">
      <c r="B9" s="2" t="s">
        <v>5</v>
      </c>
      <c r="C9" s="5" t="s">
        <v>26</v>
      </c>
    </row>
    <row r="10" spans="2:3">
      <c r="B10" s="2" t="s">
        <v>6</v>
      </c>
      <c r="C10" s="5" t="s">
        <v>27</v>
      </c>
    </row>
    <row r="11" spans="2:3">
      <c r="B11" s="2" t="s">
        <v>7</v>
      </c>
      <c r="C11" s="5" t="s">
        <v>58</v>
      </c>
    </row>
    <row r="12" spans="2:3">
      <c r="B12" s="2" t="s">
        <v>8</v>
      </c>
      <c r="C12" s="5" t="s">
        <v>28</v>
      </c>
    </row>
    <row r="13" spans="2:3">
      <c r="B13" s="2" t="s">
        <v>9</v>
      </c>
      <c r="C13" s="7" t="s">
        <v>29</v>
      </c>
    </row>
    <row r="14" spans="2:3" ht="30">
      <c r="B14" s="3" t="s">
        <v>10</v>
      </c>
      <c r="C14" s="5" t="s">
        <v>59</v>
      </c>
    </row>
    <row r="15" spans="2:3">
      <c r="B15" s="2" t="s">
        <v>11</v>
      </c>
      <c r="C15" s="4" t="s">
        <v>68</v>
      </c>
    </row>
    <row r="16" spans="2:3" ht="30">
      <c r="B16" s="3" t="s">
        <v>39</v>
      </c>
      <c r="C16" s="15">
        <v>5.5919999999999996</v>
      </c>
    </row>
    <row r="17" spans="2:3" ht="19.5" customHeight="1">
      <c r="B17" s="3" t="s">
        <v>57</v>
      </c>
      <c r="C17" s="16" t="s">
        <v>56</v>
      </c>
    </row>
    <row r="18" spans="2:3" ht="33.75" customHeight="1"/>
  </sheetData>
  <mergeCells count="2">
    <mergeCell ref="B1:C1"/>
    <mergeCell ref="B3:C3"/>
  </mergeCells>
  <hyperlinks>
    <hyperlink ref="C13" r:id="rId1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B2:E15"/>
  <sheetViews>
    <sheetView workbookViewId="0">
      <selection activeCell="E17" sqref="E17"/>
    </sheetView>
  </sheetViews>
  <sheetFormatPr defaultRowHeight="15"/>
  <cols>
    <col min="1" max="2" width="9.140625" style="1"/>
    <col min="3" max="3" width="55" style="1" customWidth="1"/>
    <col min="4" max="4" width="9.140625" style="1"/>
    <col min="5" max="5" width="35.140625" style="1" customWidth="1"/>
    <col min="6" max="16384" width="9.140625" style="1"/>
  </cols>
  <sheetData>
    <row r="2" spans="2:5" ht="32.25" customHeight="1">
      <c r="B2" s="40" t="s">
        <v>69</v>
      </c>
      <c r="C2" s="40"/>
      <c r="D2" s="40"/>
      <c r="E2" s="40"/>
    </row>
    <row r="3" spans="2:5" ht="15" customHeight="1"/>
    <row r="4" spans="2:5">
      <c r="B4" s="2" t="s">
        <v>15</v>
      </c>
      <c r="C4" s="2" t="s">
        <v>16</v>
      </c>
      <c r="D4" s="2" t="s">
        <v>17</v>
      </c>
      <c r="E4" s="4" t="s">
        <v>68</v>
      </c>
    </row>
    <row r="5" spans="2:5">
      <c r="B5" s="2">
        <v>1</v>
      </c>
      <c r="C5" s="2" t="s">
        <v>18</v>
      </c>
      <c r="D5" s="2"/>
      <c r="E5" s="4" t="s">
        <v>61</v>
      </c>
    </row>
    <row r="6" spans="2:5">
      <c r="B6" s="2">
        <v>2</v>
      </c>
      <c r="C6" s="2" t="s">
        <v>19</v>
      </c>
      <c r="D6" s="2"/>
      <c r="E6" s="17" t="s">
        <v>33</v>
      </c>
    </row>
    <row r="7" spans="2:5">
      <c r="B7" s="2">
        <v>3</v>
      </c>
      <c r="C7" s="2" t="s">
        <v>20</v>
      </c>
      <c r="D7" s="2"/>
      <c r="E7" s="4" t="s">
        <v>34</v>
      </c>
    </row>
    <row r="8" spans="2:5">
      <c r="B8" s="2">
        <v>4</v>
      </c>
      <c r="C8" s="2" t="s">
        <v>21</v>
      </c>
      <c r="D8" s="4" t="s">
        <v>35</v>
      </c>
      <c r="E8" s="13">
        <f>E9/E11</f>
        <v>29.008182755274252</v>
      </c>
    </row>
    <row r="9" spans="2:5">
      <c r="B9" s="2">
        <v>5</v>
      </c>
      <c r="C9" s="2" t="s">
        <v>22</v>
      </c>
      <c r="D9" s="4" t="s">
        <v>36</v>
      </c>
      <c r="E9" s="13">
        <v>623.38010379065815</v>
      </c>
    </row>
    <row r="10" spans="2:5">
      <c r="B10" s="2">
        <v>6</v>
      </c>
      <c r="C10" s="2" t="s">
        <v>55</v>
      </c>
      <c r="D10" s="4" t="s">
        <v>37</v>
      </c>
      <c r="E10" s="13">
        <v>177.62316833966</v>
      </c>
    </row>
    <row r="11" spans="2:5">
      <c r="B11" s="8" t="s">
        <v>30</v>
      </c>
      <c r="C11" s="2" t="s">
        <v>23</v>
      </c>
      <c r="D11" s="4" t="s">
        <v>37</v>
      </c>
      <c r="E11" s="13">
        <v>21.489802000000001</v>
      </c>
    </row>
    <row r="14" spans="2:5" ht="47.25" customHeight="1">
      <c r="B14" s="42" t="s">
        <v>40</v>
      </c>
      <c r="C14" s="42"/>
      <c r="D14" s="42"/>
      <c r="E14" s="42"/>
    </row>
    <row r="15" spans="2:5" ht="117" customHeight="1">
      <c r="B15" s="43" t="s">
        <v>38</v>
      </c>
      <c r="C15" s="44"/>
      <c r="D15" s="45" t="s">
        <v>63</v>
      </c>
      <c r="E15" s="46"/>
    </row>
  </sheetData>
  <mergeCells count="4">
    <mergeCell ref="B2:E2"/>
    <mergeCell ref="B14:E14"/>
    <mergeCell ref="B15:C15"/>
    <mergeCell ref="D15:E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B1:C17"/>
  <sheetViews>
    <sheetView workbookViewId="0">
      <selection activeCell="G14" sqref="G14"/>
    </sheetView>
  </sheetViews>
  <sheetFormatPr defaultRowHeight="15"/>
  <cols>
    <col min="1" max="1" width="2" style="1" customWidth="1"/>
    <col min="2" max="2" width="51.7109375" style="1" customWidth="1"/>
    <col min="3" max="3" width="51.140625" style="1" customWidth="1"/>
    <col min="4" max="16384" width="9.140625" style="1"/>
  </cols>
  <sheetData>
    <row r="1" spans="2:3" ht="34.5" customHeight="1">
      <c r="B1" s="40" t="s">
        <v>70</v>
      </c>
      <c r="C1" s="40"/>
    </row>
    <row r="3" spans="2:3">
      <c r="B3" s="41" t="s">
        <v>0</v>
      </c>
      <c r="C3" s="41"/>
    </row>
    <row r="5" spans="2:3" ht="45" customHeight="1">
      <c r="B5" s="3" t="s">
        <v>1</v>
      </c>
      <c r="C5" s="5" t="s">
        <v>24</v>
      </c>
    </row>
    <row r="6" spans="2:3">
      <c r="B6" s="2" t="s">
        <v>2</v>
      </c>
      <c r="C6" s="5" t="s">
        <v>25</v>
      </c>
    </row>
    <row r="7" spans="2:3">
      <c r="B7" s="2" t="s">
        <v>3</v>
      </c>
      <c r="C7" s="6">
        <v>1025401300748</v>
      </c>
    </row>
    <row r="8" spans="2:3">
      <c r="B8" s="2" t="s">
        <v>4</v>
      </c>
      <c r="C8" s="5">
        <v>5403102702</v>
      </c>
    </row>
    <row r="9" spans="2:3">
      <c r="B9" s="2" t="s">
        <v>5</v>
      </c>
      <c r="C9" s="5" t="s">
        <v>26</v>
      </c>
    </row>
    <row r="10" spans="2:3">
      <c r="B10" s="2" t="s">
        <v>6</v>
      </c>
      <c r="C10" s="5" t="s">
        <v>27</v>
      </c>
    </row>
    <row r="11" spans="2:3">
      <c r="B11" s="2" t="s">
        <v>7</v>
      </c>
      <c r="C11" s="5" t="s">
        <v>58</v>
      </c>
    </row>
    <row r="12" spans="2:3">
      <c r="B12" s="2" t="s">
        <v>8</v>
      </c>
      <c r="C12" s="5" t="s">
        <v>28</v>
      </c>
    </row>
    <row r="13" spans="2:3">
      <c r="B13" s="2" t="s">
        <v>9</v>
      </c>
      <c r="C13" s="7" t="s">
        <v>29</v>
      </c>
    </row>
    <row r="14" spans="2:3" ht="30">
      <c r="B14" s="3" t="s">
        <v>10</v>
      </c>
      <c r="C14" s="5" t="s">
        <v>59</v>
      </c>
    </row>
    <row r="15" spans="2:3">
      <c r="B15" s="2" t="s">
        <v>11</v>
      </c>
      <c r="C15" s="5" t="s">
        <v>71</v>
      </c>
    </row>
    <row r="16" spans="2:3" ht="30">
      <c r="B16" s="3" t="s">
        <v>76</v>
      </c>
      <c r="C16" s="5">
        <v>3.117</v>
      </c>
    </row>
    <row r="17" ht="33.75" customHeight="1"/>
  </sheetData>
  <mergeCells count="2">
    <mergeCell ref="B1:C1"/>
    <mergeCell ref="B3:C3"/>
  </mergeCells>
  <hyperlinks>
    <hyperlink ref="C13" r:id="rId1"/>
  </hyperlinks>
  <pageMargins left="0.7" right="0.7" top="0.75" bottom="0.75" header="0.3" footer="0.3"/>
  <pageSetup paperSize="9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B2:E14"/>
  <sheetViews>
    <sheetView workbookViewId="0">
      <selection activeCell="G14" sqref="G14"/>
    </sheetView>
  </sheetViews>
  <sheetFormatPr defaultRowHeight="15"/>
  <cols>
    <col min="1" max="1" width="9.140625" style="1"/>
    <col min="2" max="2" width="7.28515625" style="1" customWidth="1"/>
    <col min="3" max="3" width="49.42578125" style="1" customWidth="1"/>
    <col min="4" max="4" width="9.140625" style="1"/>
    <col min="5" max="5" width="36.140625" style="1" customWidth="1"/>
    <col min="6" max="16384" width="9.140625" style="1"/>
  </cols>
  <sheetData>
    <row r="2" spans="2:5" ht="32.25" customHeight="1">
      <c r="B2" s="40" t="s">
        <v>72</v>
      </c>
      <c r="C2" s="40"/>
      <c r="D2" s="40"/>
      <c r="E2" s="40"/>
    </row>
    <row r="3" spans="2:5" ht="15" customHeight="1"/>
    <row r="4" spans="2:5">
      <c r="B4" s="2" t="s">
        <v>15</v>
      </c>
      <c r="C4" s="2" t="s">
        <v>16</v>
      </c>
      <c r="D4" s="2" t="s">
        <v>17</v>
      </c>
      <c r="E4" s="5" t="s">
        <v>71</v>
      </c>
    </row>
    <row r="5" spans="2:5">
      <c r="B5" s="2">
        <v>1</v>
      </c>
      <c r="C5" s="2" t="s">
        <v>18</v>
      </c>
      <c r="D5" s="4" t="s">
        <v>32</v>
      </c>
      <c r="E5" s="4" t="s">
        <v>61</v>
      </c>
    </row>
    <row r="6" spans="2:5">
      <c r="B6" s="2">
        <v>2</v>
      </c>
      <c r="C6" s="2" t="s">
        <v>19</v>
      </c>
      <c r="D6" s="4" t="s">
        <v>32</v>
      </c>
      <c r="E6" s="12" t="s">
        <v>33</v>
      </c>
    </row>
    <row r="7" spans="2:5">
      <c r="B7" s="2">
        <v>3</v>
      </c>
      <c r="C7" s="2" t="s">
        <v>20</v>
      </c>
      <c r="D7" s="4" t="s">
        <v>32</v>
      </c>
      <c r="E7" s="4" t="s">
        <v>34</v>
      </c>
    </row>
    <row r="8" spans="2:5">
      <c r="B8" s="2">
        <v>4</v>
      </c>
      <c r="C8" s="2" t="s">
        <v>45</v>
      </c>
      <c r="D8" s="11" t="s">
        <v>49</v>
      </c>
      <c r="E8" s="13">
        <v>51379.677998212283</v>
      </c>
    </row>
    <row r="9" spans="2:5">
      <c r="B9" s="2">
        <v>5</v>
      </c>
      <c r="C9" s="2" t="s">
        <v>48</v>
      </c>
      <c r="D9" s="11" t="s">
        <v>75</v>
      </c>
      <c r="E9" s="13">
        <f>E8/E10</f>
        <v>1210.6911808041571</v>
      </c>
    </row>
    <row r="10" spans="2:5" ht="30">
      <c r="B10" s="2">
        <v>6</v>
      </c>
      <c r="C10" s="3" t="s">
        <v>73</v>
      </c>
      <c r="D10" s="11" t="s">
        <v>74</v>
      </c>
      <c r="E10" s="14">
        <v>42.438302031807339</v>
      </c>
    </row>
    <row r="11" spans="2:5">
      <c r="B11" s="10" t="s">
        <v>30</v>
      </c>
      <c r="C11" s="2" t="s">
        <v>23</v>
      </c>
      <c r="D11" s="11" t="s">
        <v>74</v>
      </c>
      <c r="E11" s="14">
        <v>4.7300545454545455</v>
      </c>
    </row>
    <row r="13" spans="2:5" ht="39.75" customHeight="1">
      <c r="B13" s="42" t="s">
        <v>40</v>
      </c>
      <c r="C13" s="42"/>
      <c r="D13" s="42"/>
      <c r="E13" s="42"/>
    </row>
    <row r="14" spans="2:5" ht="105.75" customHeight="1">
      <c r="B14" s="43" t="s">
        <v>38</v>
      </c>
      <c r="C14" s="44"/>
      <c r="D14" s="45" t="s">
        <v>63</v>
      </c>
      <c r="E14" s="46"/>
    </row>
  </sheetData>
  <mergeCells count="4">
    <mergeCell ref="B2:E2"/>
    <mergeCell ref="B13:E13"/>
    <mergeCell ref="B14:C14"/>
    <mergeCell ref="D14:E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B1:C17"/>
  <sheetViews>
    <sheetView workbookViewId="0">
      <selection activeCell="J15" sqref="J15"/>
    </sheetView>
  </sheetViews>
  <sheetFormatPr defaultRowHeight="15"/>
  <cols>
    <col min="1" max="1" width="2" style="1" customWidth="1"/>
    <col min="2" max="2" width="51.7109375" style="1" customWidth="1"/>
    <col min="3" max="3" width="51.140625" style="1" customWidth="1"/>
    <col min="4" max="16384" width="9.140625" style="1"/>
  </cols>
  <sheetData>
    <row r="1" spans="2:3" ht="34.5" customHeight="1">
      <c r="B1" s="40" t="s">
        <v>41</v>
      </c>
      <c r="C1" s="40"/>
    </row>
    <row r="3" spans="2:3">
      <c r="B3" s="41" t="s">
        <v>0</v>
      </c>
      <c r="C3" s="41"/>
    </row>
    <row r="5" spans="2:3" ht="45" customHeight="1">
      <c r="B5" s="3" t="s">
        <v>1</v>
      </c>
      <c r="C5" s="5" t="s">
        <v>24</v>
      </c>
    </row>
    <row r="6" spans="2:3">
      <c r="B6" s="2" t="s">
        <v>2</v>
      </c>
      <c r="C6" s="5" t="s">
        <v>25</v>
      </c>
    </row>
    <row r="7" spans="2:3">
      <c r="B7" s="2" t="s">
        <v>3</v>
      </c>
      <c r="C7" s="6">
        <v>1025401300748</v>
      </c>
    </row>
    <row r="8" spans="2:3">
      <c r="B8" s="2" t="s">
        <v>4</v>
      </c>
      <c r="C8" s="5">
        <v>5403102702</v>
      </c>
    </row>
    <row r="9" spans="2:3">
      <c r="B9" s="2" t="s">
        <v>5</v>
      </c>
      <c r="C9" s="5" t="s">
        <v>26</v>
      </c>
    </row>
    <row r="10" spans="2:3">
      <c r="B10" s="2" t="s">
        <v>6</v>
      </c>
      <c r="C10" s="5" t="s">
        <v>27</v>
      </c>
    </row>
    <row r="11" spans="2:3">
      <c r="B11" s="2" t="s">
        <v>7</v>
      </c>
      <c r="C11" s="5" t="s">
        <v>58</v>
      </c>
    </row>
    <row r="12" spans="2:3">
      <c r="B12" s="2" t="s">
        <v>8</v>
      </c>
      <c r="C12" s="5" t="s">
        <v>28</v>
      </c>
    </row>
    <row r="13" spans="2:3">
      <c r="B13" s="2" t="s">
        <v>9</v>
      </c>
      <c r="C13" s="7" t="s">
        <v>29</v>
      </c>
    </row>
    <row r="14" spans="2:3" ht="30">
      <c r="B14" s="3" t="s">
        <v>10</v>
      </c>
      <c r="C14" s="5" t="s">
        <v>59</v>
      </c>
    </row>
    <row r="15" spans="2:3">
      <c r="B15" s="2" t="s">
        <v>11</v>
      </c>
      <c r="C15" s="5" t="s">
        <v>43</v>
      </c>
    </row>
    <row r="16" spans="2:3">
      <c r="B16" s="3" t="s">
        <v>44</v>
      </c>
      <c r="C16" s="5">
        <v>3.8</v>
      </c>
    </row>
    <row r="17" ht="33.75" customHeight="1"/>
  </sheetData>
  <mergeCells count="2">
    <mergeCell ref="B1:C1"/>
    <mergeCell ref="B3:C3"/>
  </mergeCells>
  <hyperlinks>
    <hyperlink ref="C13" r:id="rId1"/>
  </hyperlinks>
  <pageMargins left="0.7" right="0.7" top="0.75" bottom="0.75" header="0.3" footer="0.3"/>
  <pageSetup paperSize="9"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9.9978637043366805E-2"/>
    <pageSetUpPr fitToPage="1"/>
  </sheetPr>
  <dimension ref="B2:I16"/>
  <sheetViews>
    <sheetView workbookViewId="0">
      <selection activeCell="E8" sqref="E8"/>
    </sheetView>
  </sheetViews>
  <sheetFormatPr defaultRowHeight="15"/>
  <cols>
    <col min="1" max="1" width="9.140625" style="1"/>
    <col min="2" max="2" width="7.28515625" style="1" customWidth="1"/>
    <col min="3" max="3" width="49.42578125" style="1" customWidth="1"/>
    <col min="4" max="4" width="9.140625" style="1"/>
    <col min="5" max="5" width="36.140625" style="1" customWidth="1"/>
    <col min="6" max="9" width="36.42578125" style="1" customWidth="1"/>
    <col min="10" max="16384" width="9.140625" style="1"/>
  </cols>
  <sheetData>
    <row r="2" spans="2:9" ht="32.25" customHeight="1">
      <c r="B2" s="40" t="s">
        <v>130</v>
      </c>
      <c r="C2" s="40"/>
      <c r="D2" s="40"/>
      <c r="E2" s="40"/>
    </row>
    <row r="3" spans="2:9" ht="15" customHeight="1"/>
    <row r="4" spans="2:9" ht="30">
      <c r="B4" s="2" t="s">
        <v>15</v>
      </c>
      <c r="C4" s="2" t="s">
        <v>16</v>
      </c>
      <c r="D4" s="2" t="s">
        <v>17</v>
      </c>
      <c r="E4" s="5" t="s">
        <v>42</v>
      </c>
      <c r="F4" s="5" t="s">
        <v>42</v>
      </c>
      <c r="G4" s="5" t="s">
        <v>42</v>
      </c>
      <c r="H4" s="5" t="s">
        <v>42</v>
      </c>
      <c r="I4" s="5" t="s">
        <v>42</v>
      </c>
    </row>
    <row r="5" spans="2:9">
      <c r="B5" s="21">
        <v>1</v>
      </c>
      <c r="C5" s="2" t="s">
        <v>18</v>
      </c>
      <c r="D5" s="4" t="s">
        <v>32</v>
      </c>
      <c r="E5" s="4" t="s">
        <v>61</v>
      </c>
      <c r="F5" s="4" t="s">
        <v>77</v>
      </c>
      <c r="G5" s="4" t="s">
        <v>78</v>
      </c>
      <c r="H5" s="4" t="s">
        <v>79</v>
      </c>
      <c r="I5" s="4" t="s">
        <v>80</v>
      </c>
    </row>
    <row r="6" spans="2:9" ht="30">
      <c r="B6" s="21">
        <v>2</v>
      </c>
      <c r="C6" s="38" t="s">
        <v>19</v>
      </c>
      <c r="D6" s="4" t="s">
        <v>32</v>
      </c>
      <c r="E6" s="5" t="s">
        <v>127</v>
      </c>
      <c r="F6" s="5" t="s">
        <v>128</v>
      </c>
      <c r="G6" s="5" t="s">
        <v>128</v>
      </c>
      <c r="H6" s="5" t="s">
        <v>128</v>
      </c>
      <c r="I6" s="5" t="s">
        <v>128</v>
      </c>
    </row>
    <row r="7" spans="2:9">
      <c r="B7" s="35">
        <v>3</v>
      </c>
      <c r="C7" s="37" t="s">
        <v>20</v>
      </c>
      <c r="D7" s="17" t="s">
        <v>32</v>
      </c>
      <c r="E7" s="17" t="s">
        <v>34</v>
      </c>
      <c r="F7" s="17" t="s">
        <v>34</v>
      </c>
      <c r="G7" s="17" t="s">
        <v>34</v>
      </c>
      <c r="H7" s="17" t="s">
        <v>34</v>
      </c>
      <c r="I7" s="17" t="s">
        <v>34</v>
      </c>
    </row>
    <row r="8" spans="2:9">
      <c r="B8" s="35">
        <v>4</v>
      </c>
      <c r="C8" s="37" t="s">
        <v>45</v>
      </c>
      <c r="D8" s="32" t="s">
        <v>49</v>
      </c>
      <c r="E8" s="33">
        <v>3395.3068812306519</v>
      </c>
      <c r="F8" s="33">
        <v>3558.2816115297232</v>
      </c>
      <c r="G8" s="33">
        <v>3741.5071398256537</v>
      </c>
      <c r="H8" s="33">
        <v>3908.7354312901762</v>
      </c>
      <c r="I8" s="33">
        <v>4066.3501098720062</v>
      </c>
    </row>
    <row r="9" spans="2:9">
      <c r="B9" s="35">
        <v>5</v>
      </c>
      <c r="C9" s="37" t="s">
        <v>46</v>
      </c>
      <c r="D9" s="32" t="s">
        <v>62</v>
      </c>
      <c r="E9" s="33">
        <v>389.72760344704454</v>
      </c>
      <c r="F9" s="33">
        <f>F8/(F14*12)</f>
        <v>408.43452841250269</v>
      </c>
      <c r="G9" s="33">
        <f>G8/(G14*12)</f>
        <v>429.46592514068567</v>
      </c>
      <c r="H9" s="33">
        <f>H8/(H14*12)</f>
        <v>448.66109174588803</v>
      </c>
      <c r="I9" s="33">
        <f>I8/(I14*12)</f>
        <v>466.7527674325076</v>
      </c>
    </row>
    <row r="10" spans="2:9" ht="30">
      <c r="B10" s="35">
        <v>6</v>
      </c>
      <c r="C10" s="36" t="s">
        <v>47</v>
      </c>
      <c r="D10" s="32" t="s">
        <v>50</v>
      </c>
      <c r="E10" s="34">
        <f>E13</f>
        <v>4.9420999999999999</v>
      </c>
      <c r="F10" s="34">
        <f>F13</f>
        <v>5.1892100000000001</v>
      </c>
      <c r="G10" s="34">
        <f>G13</f>
        <v>5.2410899999999998</v>
      </c>
      <c r="H10" s="34">
        <f>H13</f>
        <v>5.2935100000000004</v>
      </c>
      <c r="I10" s="34">
        <f>I13</f>
        <v>5.3464499999999999</v>
      </c>
    </row>
    <row r="11" spans="2:9">
      <c r="B11" s="35">
        <v>7</v>
      </c>
      <c r="C11" s="37" t="s">
        <v>48</v>
      </c>
      <c r="D11" s="32" t="s">
        <v>51</v>
      </c>
      <c r="E11" s="33">
        <f>E8/E10</f>
        <v>687.01703349399077</v>
      </c>
      <c r="F11" s="33">
        <f>F8/F10</f>
        <v>685.70776891467551</v>
      </c>
      <c r="G11" s="33">
        <f>G8/G10</f>
        <v>713.87958226736305</v>
      </c>
      <c r="H11" s="33">
        <f>H8/H10</f>
        <v>738.40144465395849</v>
      </c>
      <c r="I11" s="33">
        <f>I8/I10</f>
        <v>760.5701184658991</v>
      </c>
    </row>
    <row r="12" spans="2:9" ht="30">
      <c r="B12" s="35">
        <v>8</v>
      </c>
      <c r="C12" s="36" t="s">
        <v>53</v>
      </c>
      <c r="D12" s="32" t="s">
        <v>52</v>
      </c>
      <c r="E12" s="17">
        <v>31.911999999999999</v>
      </c>
      <c r="F12" s="17">
        <v>32.159210000000002</v>
      </c>
      <c r="G12" s="17">
        <v>32.211089999999999</v>
      </c>
      <c r="H12" s="17">
        <v>32.263509999999997</v>
      </c>
      <c r="I12" s="17">
        <v>32.316450000000003</v>
      </c>
    </row>
    <row r="13" spans="2:9">
      <c r="B13" s="35" t="s">
        <v>54</v>
      </c>
      <c r="C13" s="37" t="s">
        <v>23</v>
      </c>
      <c r="D13" s="32" t="s">
        <v>52</v>
      </c>
      <c r="E13" s="34">
        <v>4.9420999999999999</v>
      </c>
      <c r="F13" s="34">
        <v>5.1892100000000001</v>
      </c>
      <c r="G13" s="34">
        <v>5.2410899999999998</v>
      </c>
      <c r="H13" s="34">
        <v>5.2935100000000004</v>
      </c>
      <c r="I13" s="34">
        <v>5.3464499999999999</v>
      </c>
    </row>
    <row r="14" spans="2:9" s="18" customFormat="1">
      <c r="B14" s="35">
        <v>9</v>
      </c>
      <c r="C14" s="36" t="s">
        <v>81</v>
      </c>
      <c r="D14" s="32" t="s">
        <v>82</v>
      </c>
      <c r="E14" s="34">
        <v>0.72599999999999998</v>
      </c>
      <c r="F14" s="34">
        <v>0.72599999999999998</v>
      </c>
      <c r="G14" s="34">
        <v>0.72599999999999998</v>
      </c>
      <c r="H14" s="34">
        <v>0.72599999999999998</v>
      </c>
      <c r="I14" s="34">
        <v>0.72599999999999998</v>
      </c>
    </row>
    <row r="15" spans="2:9" ht="39.75" customHeight="1">
      <c r="B15" s="42" t="s">
        <v>40</v>
      </c>
      <c r="C15" s="42"/>
      <c r="D15" s="42"/>
      <c r="E15" s="42"/>
    </row>
    <row r="16" spans="2:9" ht="105.75" customHeight="1">
      <c r="B16" s="43" t="s">
        <v>38</v>
      </c>
      <c r="C16" s="44"/>
      <c r="D16" s="45" t="s">
        <v>63</v>
      </c>
      <c r="E16" s="46"/>
    </row>
  </sheetData>
  <mergeCells count="4">
    <mergeCell ref="B2:E2"/>
    <mergeCell ref="B15:E15"/>
    <mergeCell ref="B16:C16"/>
    <mergeCell ref="D16:E16"/>
  </mergeCells>
  <pageMargins left="0.70866141732283472" right="0.70866141732283472" top="0.74803149606299213" bottom="0.74803149606299213" header="0.31496062992125984" footer="0.31496062992125984"/>
  <pageSetup paperSize="8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J22"/>
  <sheetViews>
    <sheetView tabSelected="1" workbookViewId="0">
      <selection activeCell="A20" sqref="A20:J20"/>
    </sheetView>
  </sheetViews>
  <sheetFormatPr defaultRowHeight="15"/>
  <cols>
    <col min="1" max="1" width="9.140625" style="1"/>
    <col min="2" max="2" width="23.140625" style="1" bestFit="1" customWidth="1"/>
    <col min="3" max="3" width="9.140625" style="1"/>
    <col min="4" max="4" width="16.85546875" style="1" bestFit="1" customWidth="1"/>
    <col min="5" max="5" width="22.42578125" style="1" bestFit="1" customWidth="1"/>
    <col min="6" max="6" width="26.5703125" style="1" bestFit="1" customWidth="1"/>
    <col min="7" max="7" width="31.42578125" style="1" bestFit="1" customWidth="1"/>
    <col min="8" max="8" width="20.42578125" style="1" bestFit="1" customWidth="1"/>
    <col min="9" max="10" width="17.42578125" style="1" customWidth="1"/>
    <col min="11" max="16384" width="9.140625" style="1"/>
  </cols>
  <sheetData>
    <row r="1" spans="1:10">
      <c r="I1" s="22"/>
      <c r="J1" s="23" t="s">
        <v>83</v>
      </c>
    </row>
    <row r="3" spans="1:10">
      <c r="A3" s="47" t="s">
        <v>84</v>
      </c>
      <c r="B3" s="47"/>
      <c r="C3" s="47"/>
      <c r="D3" s="47"/>
      <c r="E3" s="47"/>
      <c r="F3" s="47"/>
      <c r="G3" s="47"/>
      <c r="H3" s="47"/>
      <c r="I3" s="47"/>
      <c r="J3" s="47"/>
    </row>
    <row r="4" spans="1:10">
      <c r="A4" s="47" t="s">
        <v>85</v>
      </c>
      <c r="B4" s="47"/>
      <c r="C4" s="47"/>
      <c r="D4" s="47"/>
      <c r="E4" s="47"/>
      <c r="F4" s="47"/>
      <c r="G4" s="47"/>
      <c r="H4" s="47"/>
      <c r="I4" s="47"/>
      <c r="J4" s="47"/>
    </row>
    <row r="5" spans="1:10">
      <c r="A5" s="47" t="s">
        <v>86</v>
      </c>
      <c r="B5" s="47"/>
      <c r="C5" s="47"/>
      <c r="D5" s="47"/>
      <c r="E5" s="47"/>
      <c r="F5" s="47"/>
      <c r="G5" s="47"/>
      <c r="H5" s="47"/>
      <c r="I5" s="47"/>
      <c r="J5" s="47"/>
    </row>
    <row r="6" spans="1:10">
      <c r="A6" s="47" t="s">
        <v>87</v>
      </c>
      <c r="B6" s="47"/>
      <c r="C6" s="47"/>
      <c r="D6" s="47"/>
      <c r="E6" s="47"/>
      <c r="F6" s="47"/>
      <c r="G6" s="47"/>
      <c r="H6" s="47"/>
      <c r="I6" s="47"/>
      <c r="J6" s="47"/>
    </row>
    <row r="7" spans="1:10">
      <c r="A7" s="47" t="s">
        <v>88</v>
      </c>
      <c r="B7" s="47"/>
      <c r="C7" s="47"/>
      <c r="D7" s="47"/>
      <c r="E7" s="47"/>
      <c r="F7" s="47"/>
      <c r="G7" s="47"/>
      <c r="H7" s="47"/>
      <c r="I7" s="47"/>
      <c r="J7" s="47"/>
    </row>
    <row r="8" spans="1:10">
      <c r="A8" s="47" t="s">
        <v>89</v>
      </c>
      <c r="B8" s="47"/>
      <c r="C8" s="47"/>
      <c r="D8" s="47"/>
      <c r="E8" s="47"/>
      <c r="F8" s="47"/>
      <c r="G8" s="47"/>
      <c r="H8" s="47"/>
      <c r="I8" s="47"/>
      <c r="J8" s="47"/>
    </row>
    <row r="9" spans="1:10">
      <c r="A9" s="20"/>
    </row>
    <row r="10" spans="1:10" ht="45" customHeight="1">
      <c r="A10" s="49" t="s">
        <v>90</v>
      </c>
      <c r="B10" s="49" t="s">
        <v>91</v>
      </c>
      <c r="C10" s="49" t="s">
        <v>18</v>
      </c>
      <c r="D10" s="49" t="s">
        <v>92</v>
      </c>
      <c r="E10" s="49" t="s">
        <v>93</v>
      </c>
      <c r="F10" s="49" t="s">
        <v>94</v>
      </c>
      <c r="G10" s="49" t="s">
        <v>95</v>
      </c>
      <c r="H10" s="49" t="s">
        <v>96</v>
      </c>
      <c r="I10" s="49" t="s">
        <v>97</v>
      </c>
      <c r="J10" s="49"/>
    </row>
    <row r="11" spans="1:10" ht="90">
      <c r="A11" s="49"/>
      <c r="B11" s="49"/>
      <c r="C11" s="49"/>
      <c r="D11" s="49"/>
      <c r="E11" s="49"/>
      <c r="F11" s="49"/>
      <c r="G11" s="49"/>
      <c r="H11" s="49"/>
      <c r="I11" s="5" t="s">
        <v>98</v>
      </c>
      <c r="J11" s="5" t="s">
        <v>99</v>
      </c>
    </row>
    <row r="12" spans="1:10">
      <c r="A12" s="49"/>
      <c r="B12" s="49"/>
      <c r="C12" s="49"/>
      <c r="D12" s="5" t="s">
        <v>100</v>
      </c>
      <c r="E12" s="5" t="s">
        <v>101</v>
      </c>
      <c r="F12" s="5" t="s">
        <v>102</v>
      </c>
      <c r="G12" s="5" t="s">
        <v>103</v>
      </c>
      <c r="H12" s="5" t="s">
        <v>102</v>
      </c>
      <c r="I12" s="5" t="s">
        <v>102</v>
      </c>
      <c r="J12" s="5" t="s">
        <v>102</v>
      </c>
    </row>
    <row r="13" spans="1:10">
      <c r="A13" s="49">
        <v>1</v>
      </c>
      <c r="B13" s="50" t="s">
        <v>104</v>
      </c>
      <c r="C13" s="5">
        <v>2015</v>
      </c>
      <c r="D13" s="24">
        <v>16.630800242379369</v>
      </c>
      <c r="E13" s="25">
        <v>0.01</v>
      </c>
      <c r="F13" s="5">
        <v>0.75</v>
      </c>
      <c r="G13" s="6">
        <v>0</v>
      </c>
      <c r="H13" s="5">
        <v>0</v>
      </c>
      <c r="I13" s="24">
        <v>1</v>
      </c>
      <c r="J13" s="24">
        <v>0.89749999999999996</v>
      </c>
    </row>
    <row r="14" spans="1:10">
      <c r="A14" s="49"/>
      <c r="B14" s="51"/>
      <c r="C14" s="5">
        <v>2016</v>
      </c>
      <c r="D14" s="5" t="s">
        <v>105</v>
      </c>
      <c r="E14" s="25">
        <v>0.01</v>
      </c>
      <c r="F14" s="5">
        <v>0.75</v>
      </c>
      <c r="G14" s="5">
        <v>0</v>
      </c>
      <c r="H14" s="5">
        <v>0</v>
      </c>
      <c r="I14" s="24">
        <v>0.98499999999999999</v>
      </c>
      <c r="J14" s="24">
        <v>0.89749999999999996</v>
      </c>
    </row>
    <row r="15" spans="1:10">
      <c r="A15" s="49"/>
      <c r="B15" s="51"/>
      <c r="C15" s="5">
        <v>2017</v>
      </c>
      <c r="D15" s="5" t="s">
        <v>105</v>
      </c>
      <c r="E15" s="25">
        <v>0.01</v>
      </c>
      <c r="F15" s="5">
        <v>0.75</v>
      </c>
      <c r="G15" s="5">
        <v>0</v>
      </c>
      <c r="H15" s="5">
        <v>0</v>
      </c>
      <c r="I15" s="24">
        <v>0.97019999999999995</v>
      </c>
      <c r="J15" s="24">
        <v>0.89749999999999996</v>
      </c>
    </row>
    <row r="16" spans="1:10">
      <c r="A16" s="49"/>
      <c r="B16" s="51"/>
      <c r="C16" s="5">
        <v>2018</v>
      </c>
      <c r="D16" s="5" t="s">
        <v>105</v>
      </c>
      <c r="E16" s="25">
        <v>0.01</v>
      </c>
      <c r="F16" s="5">
        <v>0.75</v>
      </c>
      <c r="G16" s="5">
        <v>0</v>
      </c>
      <c r="H16" s="5">
        <v>0</v>
      </c>
      <c r="I16" s="24">
        <v>0.95569999999999999</v>
      </c>
      <c r="J16" s="24">
        <v>0.89749999999999996</v>
      </c>
    </row>
    <row r="17" spans="1:10">
      <c r="A17" s="49"/>
      <c r="B17" s="52"/>
      <c r="C17" s="5">
        <v>2019</v>
      </c>
      <c r="D17" s="5" t="s">
        <v>105</v>
      </c>
      <c r="E17" s="25">
        <v>0.01</v>
      </c>
      <c r="F17" s="5">
        <v>0.75</v>
      </c>
      <c r="G17" s="5">
        <v>0</v>
      </c>
      <c r="H17" s="5">
        <v>0</v>
      </c>
      <c r="I17" s="24">
        <v>0.94130000000000003</v>
      </c>
      <c r="J17" s="24">
        <v>0.89749999999999996</v>
      </c>
    </row>
    <row r="20" spans="1:10" ht="28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</row>
    <row r="21" spans="1:10">
      <c r="A21" s="48"/>
      <c r="B21" s="48"/>
      <c r="C21" s="48"/>
      <c r="D21" s="48"/>
      <c r="E21" s="48"/>
      <c r="F21" s="48"/>
      <c r="G21" s="48"/>
      <c r="H21" s="48"/>
      <c r="I21" s="48"/>
      <c r="J21" s="48"/>
    </row>
    <row r="22" spans="1:10">
      <c r="A22" s="48"/>
      <c r="B22" s="48"/>
      <c r="C22" s="48"/>
      <c r="D22" s="48"/>
      <c r="E22" s="48"/>
      <c r="F22" s="48"/>
      <c r="G22" s="48"/>
      <c r="H22" s="48"/>
      <c r="I22" s="48"/>
      <c r="J22" s="48"/>
    </row>
  </sheetData>
  <mergeCells count="20">
    <mergeCell ref="A21:J21"/>
    <mergeCell ref="A22:J22"/>
    <mergeCell ref="G10:G11"/>
    <mergeCell ref="H10:H11"/>
    <mergeCell ref="I10:J10"/>
    <mergeCell ref="A13:A17"/>
    <mergeCell ref="B13:B17"/>
    <mergeCell ref="A20:J20"/>
    <mergeCell ref="A10:A12"/>
    <mergeCell ref="B10:B12"/>
    <mergeCell ref="C10:C12"/>
    <mergeCell ref="D10:D11"/>
    <mergeCell ref="E10:E11"/>
    <mergeCell ref="F10:F11"/>
    <mergeCell ref="A8:J8"/>
    <mergeCell ref="A3:J3"/>
    <mergeCell ref="A4:J4"/>
    <mergeCell ref="A5:J5"/>
    <mergeCell ref="A6:J6"/>
    <mergeCell ref="A7:J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Общая информация_В</vt:lpstr>
      <vt:lpstr>Предложение_В</vt:lpstr>
      <vt:lpstr>Общая информация_С</vt:lpstr>
      <vt:lpstr>Предложение _С</vt:lpstr>
      <vt:lpstr>Общая информация_Т</vt:lpstr>
      <vt:lpstr>Предложение_Т</vt:lpstr>
      <vt:lpstr>Общая информация_Э</vt:lpstr>
      <vt:lpstr>Предложение_Э</vt:lpstr>
      <vt:lpstr>Приложение 9_Э</vt:lpstr>
      <vt:lpstr>Приложение 11_Э</vt:lpstr>
      <vt:lpstr>Приложение 12_Э</vt:lpstr>
    </vt:vector>
  </TitlesOfParts>
  <Company>Elsib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Харитонкина М.В.</dc:creator>
  <cp:lastModifiedBy>Молчанова</cp:lastModifiedBy>
  <cp:lastPrinted>2014-05-23T07:53:41Z</cp:lastPrinted>
  <dcterms:created xsi:type="dcterms:W3CDTF">2013-05-13T10:03:30Z</dcterms:created>
  <dcterms:modified xsi:type="dcterms:W3CDTF">2014-07-09T08:45:05Z</dcterms:modified>
</cp:coreProperties>
</file>